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codeName="ThisWorkbook" autoCompressPictures="0"/>
  <bookViews>
    <workbookView xWindow="0" yWindow="0" windowWidth="25600" windowHeight="16060" tabRatio="780"/>
  </bookViews>
  <sheets>
    <sheet name="1 Entes Públicos" sheetId="1" r:id="rId1"/>
    <sheet name="2 Bonos Cupón Cero" sheetId="2" r:id="rId2"/>
    <sheet name="3 Cortos Plazos" sheetId="7" r:id="rId3"/>
  </sheets>
  <definedNames>
    <definedName name="Acreed" localSheetId="2">#REF!</definedName>
    <definedName name="Acreed">#REF!</definedName>
    <definedName name="FtePago" localSheetId="2">#REF!</definedName>
    <definedName name="FtePago">#REF!</definedName>
    <definedName name="Garantias" localSheetId="2">#REF!</definedName>
    <definedName name="Garantias">#REF!</definedName>
    <definedName name="RESP" localSheetId="2">#REF!</definedName>
    <definedName name="RESP">#REF!</definedName>
    <definedName name="sobretasa" localSheetId="2">#REF!</definedName>
    <definedName name="sobretasa">#REF!</definedName>
    <definedName name="tasas" localSheetId="2">#REF!</definedName>
    <definedName name="tasas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23" i="1"/>
  <c r="V57" i="1"/>
  <c r="V58" i="1"/>
  <c r="V59" i="1"/>
  <c r="V9" i="1"/>
  <c r="V10" i="1"/>
  <c r="V11" i="1"/>
  <c r="V12" i="1"/>
  <c r="V14" i="1"/>
  <c r="V15" i="1"/>
  <c r="V16" i="1"/>
  <c r="V17" i="1"/>
  <c r="V20" i="1"/>
  <c r="V8" i="1"/>
  <c r="K21" i="1"/>
  <c r="K67" i="1"/>
  <c r="K50" i="1"/>
  <c r="K55" i="1"/>
  <c r="K60" i="1"/>
  <c r="K65" i="1"/>
  <c r="W21" i="1"/>
  <c r="V60" i="1"/>
  <c r="V21" i="1"/>
  <c r="L21" i="1"/>
  <c r="I21" i="1"/>
  <c r="AF15" i="2"/>
  <c r="AF10" i="2"/>
  <c r="AF17" i="2"/>
  <c r="AB15" i="2"/>
  <c r="AB10" i="2"/>
  <c r="AB17" i="2"/>
  <c r="V15" i="2"/>
  <c r="V10" i="2"/>
  <c r="V17" i="2"/>
  <c r="U15" i="2"/>
  <c r="J15" i="2"/>
  <c r="H15" i="2"/>
  <c r="H10" i="2"/>
  <c r="H17" i="2"/>
  <c r="G15" i="2"/>
  <c r="K14" i="2"/>
  <c r="K13" i="2"/>
  <c r="K12" i="2"/>
  <c r="K15" i="2"/>
  <c r="U10" i="2"/>
  <c r="U17" i="2"/>
  <c r="J10" i="2"/>
  <c r="G10" i="2"/>
  <c r="G17" i="2"/>
  <c r="K10" i="2"/>
  <c r="J17" i="2"/>
  <c r="AB17" i="7"/>
  <c r="W17" i="7"/>
  <c r="V17" i="7"/>
  <c r="L17" i="7"/>
  <c r="K17" i="7"/>
  <c r="I17" i="7"/>
  <c r="H17" i="7"/>
  <c r="AB12" i="7"/>
  <c r="AB19" i="7"/>
  <c r="W12" i="7"/>
  <c r="W19" i="7"/>
  <c r="V12" i="7"/>
  <c r="V19" i="7"/>
  <c r="L12" i="7"/>
  <c r="L19" i="7"/>
  <c r="K12" i="7"/>
  <c r="K19" i="7"/>
  <c r="I12" i="7"/>
  <c r="I19" i="7"/>
  <c r="H12" i="7"/>
  <c r="H19" i="7"/>
  <c r="AJ65" i="1"/>
  <c r="AG65" i="1"/>
  <c r="AC65" i="1"/>
  <c r="W65" i="1"/>
  <c r="V65" i="1"/>
  <c r="L65" i="1"/>
  <c r="I65" i="1"/>
  <c r="H65" i="1"/>
  <c r="AJ60" i="1"/>
  <c r="AG60" i="1"/>
  <c r="AC60" i="1"/>
  <c r="W60" i="1"/>
  <c r="L60" i="1"/>
  <c r="L50" i="1"/>
  <c r="L67" i="1"/>
  <c r="I60" i="1"/>
  <c r="H60" i="1"/>
  <c r="AJ55" i="1"/>
  <c r="AG55" i="1"/>
  <c r="AC55" i="1"/>
  <c r="W55" i="1"/>
  <c r="V55" i="1"/>
  <c r="L55" i="1"/>
  <c r="I55" i="1"/>
  <c r="H55" i="1"/>
  <c r="AJ50" i="1"/>
  <c r="AJ67" i="1"/>
  <c r="AJ21" i="1"/>
  <c r="AG50" i="1"/>
  <c r="AG21" i="1"/>
  <c r="AC50" i="1"/>
  <c r="AC67" i="1"/>
  <c r="AC21" i="1"/>
  <c r="W50" i="1"/>
  <c r="I50" i="1"/>
  <c r="I67" i="1"/>
  <c r="H50" i="1"/>
  <c r="H67" i="1"/>
  <c r="H21" i="1"/>
  <c r="V50" i="1"/>
  <c r="AG67" i="1"/>
  <c r="W67" i="1"/>
  <c r="V67" i="1"/>
  <c r="K17" i="2"/>
</calcChain>
</file>

<file path=xl/comments1.xml><?xml version="1.0" encoding="utf-8"?>
<comments xmlns="http://schemas.openxmlformats.org/spreadsheetml/2006/main">
  <authors>
    <author>Ana Karen Martinez Quiroz</author>
  </authors>
  <commentList>
    <comment ref="K9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K12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K13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K14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</commentList>
</comments>
</file>

<file path=xl/sharedStrings.xml><?xml version="1.0" encoding="utf-8"?>
<sst xmlns="http://schemas.openxmlformats.org/spreadsheetml/2006/main" count="679" uniqueCount="182">
  <si>
    <t>SALDOS DE DEUDA INSCRITA EN EL REGISTRO DE OBLIGACIONES Y EMPRESTITOS DE ENTIDADES FEDERATIVAS Y MUNICIPIOS AL :</t>
  </si>
  <si>
    <t>(Importes en pesos)</t>
  </si>
  <si>
    <t>FINANCIAMIENTO</t>
  </si>
  <si>
    <t>ENTIDAD</t>
  </si>
  <si>
    <t>DEUDOR U OBLIGADO</t>
  </si>
  <si>
    <t>TIPO DE OBLIGACIÓN</t>
  </si>
  <si>
    <t>INSTITUCIÓN FINANCIERA</t>
  </si>
  <si>
    <t>RPU SHCP</t>
  </si>
  <si>
    <t>MONTO TOTAL CONTRATADO</t>
  </si>
  <si>
    <t>MONTO DISPUESTO</t>
  </si>
  <si>
    <t>FECHA DE LA ÚLTIMA DISPOSICIÓN</t>
  </si>
  <si>
    <t>SALDO DEL TRIMESTRE ANTERIOR</t>
  </si>
  <si>
    <t>SALDO DEL TRIMESTRE ACTUAL</t>
  </si>
  <si>
    <t>TASA DE INTERÉS</t>
  </si>
  <si>
    <t>SOBRETASA</t>
  </si>
  <si>
    <t>FECHA DE ÚLTIMA MODIFICACIÓN</t>
  </si>
  <si>
    <t>PLAZO EN DÍAS</t>
  </si>
  <si>
    <t>FECHA DE VENCIMIENTO</t>
  </si>
  <si>
    <t>AMORTIZACIONES DEL TRIMESTRE</t>
  </si>
  <si>
    <t>FUENTE DE PAGO</t>
  </si>
  <si>
    <t>FUENTE ALTERNA DE PAGO</t>
  </si>
  <si>
    <t>DEUDOR SOLIDARIO O AVAL</t>
  </si>
  <si>
    <t xml:space="preserve">PORCENTAJE AFECTADO DE PARTICIPACIONES </t>
  </si>
  <si>
    <t>TIPO DE COMISIÓN</t>
  </si>
  <si>
    <t>MONTO PAGADO DE COMISIONES EN EL TRIMESTRE</t>
  </si>
  <si>
    <t>DESTINO</t>
  </si>
  <si>
    <t>GARANTÍAS</t>
  </si>
  <si>
    <t>INSTRUMENTOS DERIVADOS</t>
  </si>
  <si>
    <t>N°</t>
  </si>
  <si>
    <t>FECHA</t>
  </si>
  <si>
    <t>PESOS</t>
  </si>
  <si>
    <t>FIJA</t>
  </si>
  <si>
    <t>VARIABLE</t>
  </si>
  <si>
    <t>TIPO DE GARANTÍA</t>
  </si>
  <si>
    <t>GARANTE</t>
  </si>
  <si>
    <t>MONTO GARANTIZADO</t>
  </si>
  <si>
    <t>TIPO DE INSTRUMENTO</t>
  </si>
  <si>
    <t>INSTITUCIOÓN FINANCIERA</t>
  </si>
  <si>
    <t>TASA GARANTIZADA</t>
  </si>
  <si>
    <t>CAPITAL</t>
  </si>
  <si>
    <t>INTERES</t>
  </si>
  <si>
    <t>CRÉDITO 1</t>
  </si>
  <si>
    <t>BANOBRAS</t>
  </si>
  <si>
    <t>TIIE</t>
  </si>
  <si>
    <t>PARTICIPACIONES</t>
  </si>
  <si>
    <t>CRÉDITO 2</t>
  </si>
  <si>
    <t>CRÉDITO 3</t>
  </si>
  <si>
    <t>CRÉDITO 4</t>
  </si>
  <si>
    <t>CRÉDITO 5</t>
  </si>
  <si>
    <t>CRÉDITO 6</t>
  </si>
  <si>
    <t>SUBTOTAL GOBIERNO DEL ESTADO</t>
  </si>
  <si>
    <t xml:space="preserve">SUBTOTAL MUNICIPIOS </t>
  </si>
  <si>
    <t>SUBTOTAL ORGANISMOS ESTATALES</t>
  </si>
  <si>
    <t>SUBTOTAL ORGANISMOS MUNICIPALES</t>
  </si>
  <si>
    <t>SUBTOTAL OTROS ENTES PÚBLICOS</t>
  </si>
  <si>
    <t xml:space="preserve"> </t>
  </si>
  <si>
    <t>DEUDA TOTAL</t>
  </si>
  <si>
    <t>FECHA DE FIRMA DEL CONTRATO</t>
  </si>
  <si>
    <t>Información de Financiamientos respaldados con Bonos Cupón Cero</t>
  </si>
  <si>
    <t xml:space="preserve"> PAGO DE INTERESES EN EL TRIMESTRE </t>
  </si>
  <si>
    <t xml:space="preserve"> VALOR DEL BONO AL TRIMESTRE ACTUAL</t>
  </si>
  <si>
    <t>GOBIERNO DEL ESTADO</t>
  </si>
  <si>
    <t>SUBTOTAL MUNICIPIOS</t>
  </si>
  <si>
    <t>Más</t>
  </si>
  <si>
    <t>CRÉDITO 7</t>
  </si>
  <si>
    <t>CRÉDITO 8</t>
  </si>
  <si>
    <t>CRÉDITO 9</t>
  </si>
  <si>
    <t>CRÉDITO 10</t>
  </si>
  <si>
    <t>CRÉDITO 11</t>
  </si>
  <si>
    <t>CRÉDITO 12</t>
  </si>
  <si>
    <t>CRÉDITO 13</t>
  </si>
  <si>
    <t>CRÉDITO 14</t>
  </si>
  <si>
    <t>CRÉDITO 15</t>
  </si>
  <si>
    <t>CRÉDITO 16</t>
  </si>
  <si>
    <t>CRÉDITO 17</t>
  </si>
  <si>
    <t>CRÉDITO 18</t>
  </si>
  <si>
    <t>CRÉDITO 19</t>
  </si>
  <si>
    <t>CRÉDITO 20</t>
  </si>
  <si>
    <t>CRÉDITO 21</t>
  </si>
  <si>
    <t>CRÉDITO 22</t>
  </si>
  <si>
    <t>CRÉDITO 23</t>
  </si>
  <si>
    <t>CRÉDITO 24</t>
  </si>
  <si>
    <t>BBVA BANCOMER</t>
  </si>
  <si>
    <t>SANTANDER</t>
  </si>
  <si>
    <t>MULTIVA</t>
  </si>
  <si>
    <t>INTERACCIONES</t>
  </si>
  <si>
    <t>BANORTE</t>
  </si>
  <si>
    <t>INGRESOS PROPIOS</t>
  </si>
  <si>
    <t>HSBC</t>
  </si>
  <si>
    <t>GUERRERO</t>
  </si>
  <si>
    <t>MATAMOROS</t>
  </si>
  <si>
    <t>JUÁREZ</t>
  </si>
  <si>
    <t>Información de Financiamientos respaldados a Corto Plazo</t>
  </si>
  <si>
    <t>DEUDA TOTAL A CORTO PLAZO</t>
  </si>
  <si>
    <t>COAHUILA</t>
  </si>
  <si>
    <t>P05-0715087</t>
  </si>
  <si>
    <t>INVERSIÓN PÚBLICA PRODUCTIVA</t>
  </si>
  <si>
    <t>P05-0715088</t>
  </si>
  <si>
    <t>P05-0715089</t>
  </si>
  <si>
    <t>426/2011, 430/2011, 433/2011</t>
  </si>
  <si>
    <t>423/2011, 424/2011, 438/2011, 442/2011</t>
  </si>
  <si>
    <t>428/2011, 437/2011, 440/2011, 441/2011</t>
  </si>
  <si>
    <t>431/2011,  P05-0215013, P05-0315020</t>
  </si>
  <si>
    <t>431/2011 - 30/09/2011, P05-215013 - 13/02/2015, P05-0315020 - 18/03/2015</t>
  </si>
  <si>
    <t>444/2011</t>
  </si>
  <si>
    <t>425/2011</t>
  </si>
  <si>
    <t>436/2011</t>
  </si>
  <si>
    <t>P05-0715090</t>
  </si>
  <si>
    <t>Calificación sombra</t>
  </si>
  <si>
    <t>IP05-1215007</t>
  </si>
  <si>
    <t xml:space="preserve">ACUÑA </t>
  </si>
  <si>
    <t>021/2011</t>
  </si>
  <si>
    <t>SI</t>
  </si>
  <si>
    <t>INVERSION PUBLICA</t>
  </si>
  <si>
    <t>259/2007</t>
  </si>
  <si>
    <t>CASTAÑOS</t>
  </si>
  <si>
    <t>019/2011</t>
  </si>
  <si>
    <t>562/2009</t>
  </si>
  <si>
    <t>FRANCISCO I. MADERO</t>
  </si>
  <si>
    <t>578/2009</t>
  </si>
  <si>
    <t>FRONTERA</t>
  </si>
  <si>
    <t>579/2009</t>
  </si>
  <si>
    <t>MONCLOVA</t>
  </si>
  <si>
    <t>202/2010</t>
  </si>
  <si>
    <t xml:space="preserve">TORREON </t>
  </si>
  <si>
    <t>516/2009</t>
  </si>
  <si>
    <t>NO</t>
  </si>
  <si>
    <t>PARRAS</t>
  </si>
  <si>
    <t>P05-1012162</t>
  </si>
  <si>
    <t>SAN JUAN DE SABINAS</t>
  </si>
  <si>
    <t>P05-1012169</t>
  </si>
  <si>
    <t>SABINAS</t>
  </si>
  <si>
    <t>P05-1012172</t>
  </si>
  <si>
    <t>PIEDRAS NEGRAS</t>
  </si>
  <si>
    <t>P05-1213148</t>
  </si>
  <si>
    <t>NAVA</t>
  </si>
  <si>
    <t>P05-1213152</t>
  </si>
  <si>
    <t>SAN PEDRO</t>
  </si>
  <si>
    <t>P05-1213153</t>
  </si>
  <si>
    <t>P05-1213154</t>
  </si>
  <si>
    <t>ALLENDE</t>
  </si>
  <si>
    <t>P05-1213155</t>
  </si>
  <si>
    <t>P05-1214239</t>
  </si>
  <si>
    <t>RAMOS ARIZPE</t>
  </si>
  <si>
    <t>P05-0215014</t>
  </si>
  <si>
    <t>P05-1115135</t>
  </si>
  <si>
    <t>SACRAMENTO</t>
  </si>
  <si>
    <t>P05-0216009</t>
  </si>
  <si>
    <t>P05-0216010</t>
  </si>
  <si>
    <t>CANDELA</t>
  </si>
  <si>
    <t>P05-0216011</t>
  </si>
  <si>
    <t>P05-0216012</t>
  </si>
  <si>
    <t>Màs</t>
  </si>
  <si>
    <t>TORREÓN</t>
  </si>
  <si>
    <t>P05-0716030</t>
  </si>
  <si>
    <t>SIMAS ACUÑA</t>
  </si>
  <si>
    <t>COFIDAN</t>
  </si>
  <si>
    <t>240/2004</t>
  </si>
  <si>
    <t>FOAEM</t>
  </si>
  <si>
    <t>SIMAS PARRAS</t>
  </si>
  <si>
    <t>160/2008</t>
  </si>
  <si>
    <t>SIMAS PIEDRAS NEGRAS</t>
  </si>
  <si>
    <t>371/2004</t>
  </si>
  <si>
    <t xml:space="preserve">COAHUILA </t>
  </si>
  <si>
    <t>P05-0613073</t>
  </si>
  <si>
    <t>PARTICIPACIONES/BONO CUPÓN CERO</t>
  </si>
  <si>
    <t>05</t>
  </si>
  <si>
    <t>GARANTÍA DE PAGO</t>
  </si>
  <si>
    <t>CRÉDITO SIMPLE</t>
  </si>
  <si>
    <t>CRÉDITO EN CUENTA CORRIENTE</t>
  </si>
  <si>
    <t>NADADORES</t>
  </si>
  <si>
    <t>GENERAL CEPEDA</t>
  </si>
  <si>
    <t>P05-0317020</t>
  </si>
  <si>
    <t>P05-0317018</t>
  </si>
  <si>
    <t>P05-0317019</t>
  </si>
  <si>
    <t>FGP</t>
  </si>
  <si>
    <t>REFINANCIIEMTO/INVERSIÓN PÚBLICA PRODUCTIVA</t>
  </si>
  <si>
    <t>P05-0417021</t>
  </si>
  <si>
    <t>mas</t>
  </si>
  <si>
    <t>FECHA DE FIRMA DEL CONTRATO)</t>
  </si>
  <si>
    <t>CUBRIR NECESIDADES DE CORTO PLAZO</t>
  </si>
  <si>
    <t>TASA DE INTERÉS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</si>
</sst>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[$-80A]d&quot; de &quot;mmmm&quot; de &quot;yyyy;@"/>
    <numFmt numFmtId="167" formatCode="_-* #,##0_-;\-* #,##0_-;_-* &quot;-&quot;??_-;_-@_-"/>
    <numFmt numFmtId="168" formatCode="dd/mm/yyyy;@"/>
    <numFmt numFmtId="169" formatCode="d\-mmm\-yy"/>
    <numFmt numFmtId="170" formatCode="0.0%"/>
    <numFmt numFmtId="171" formatCode="#,##0.0"/>
    <numFmt numFmtId="173" formatCode="0.0"/>
    <numFmt numFmtId="174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oberana Sans"/>
      <family val="3"/>
    </font>
    <font>
      <sz val="10"/>
      <name val="Arial"/>
      <family val="2"/>
    </font>
    <font>
      <b/>
      <sz val="10"/>
      <color theme="3" tint="-0.249977111117893"/>
      <name val="Soberana Sans"/>
      <family val="3"/>
    </font>
    <font>
      <b/>
      <sz val="10"/>
      <color indexed="9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10"/>
      <name val="Courier"/>
      <family val="3"/>
    </font>
    <font>
      <sz val="8"/>
      <name val="Soberana Sans"/>
      <family val="3"/>
    </font>
    <font>
      <sz val="10"/>
      <name val="Times New Roman"/>
      <family val="1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lightGray">
        <fgColor indexed="22"/>
        <bgColor indexed="22"/>
      </patternFill>
    </fill>
    <fill>
      <patternFill patternType="solid">
        <fgColor indexed="23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 style="thin">
        <color indexed="9"/>
      </bottom>
      <diagonal/>
    </border>
    <border>
      <left/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/>
      <diagonal/>
    </border>
    <border>
      <left/>
      <right style="thin">
        <color indexed="9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/>
      <diagonal/>
    </border>
    <border>
      <left style="medium">
        <color auto="1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indexed="9"/>
      </left>
      <right/>
      <top/>
      <bottom style="medium">
        <color auto="1"/>
      </bottom>
      <diagonal/>
    </border>
    <border>
      <left/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10" fillId="0" borderId="0"/>
    <xf numFmtId="9" fontId="3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1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14" fontId="2" fillId="2" borderId="0" xfId="0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vertical="center"/>
    </xf>
    <xf numFmtId="10" fontId="2" fillId="2" borderId="0" xfId="2" applyNumberFormat="1" applyFont="1" applyFill="1" applyBorder="1" applyAlignment="1" applyProtection="1">
      <alignment vertical="center"/>
    </xf>
    <xf numFmtId="165" fontId="2" fillId="2" borderId="0" xfId="3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center" vertical="top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10" fontId="2" fillId="2" borderId="0" xfId="2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10" fontId="2" fillId="2" borderId="0" xfId="2" applyNumberFormat="1" applyFont="1" applyFill="1" applyBorder="1" applyAlignment="1">
      <alignment vertical="center"/>
    </xf>
    <xf numFmtId="165" fontId="2" fillId="2" borderId="0" xfId="3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6" fontId="2" fillId="3" borderId="0" xfId="0" applyNumberFormat="1" applyFont="1" applyFill="1" applyBorder="1" applyAlignment="1" applyProtection="1">
      <alignment horizontal="center" vertical="top"/>
      <protection locked="0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2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4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64" fontId="5" fillId="4" borderId="2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167" fontId="7" fillId="6" borderId="0" xfId="4" applyNumberFormat="1" applyFont="1" applyFill="1" applyBorder="1" applyAlignment="1" applyProtection="1">
      <alignment horizontal="right" vertical="center"/>
    </xf>
    <xf numFmtId="0" fontId="6" fillId="4" borderId="25" xfId="5" applyNumberFormat="1" applyFont="1" applyFill="1" applyBorder="1" applyAlignment="1" applyProtection="1">
      <alignment vertical="center"/>
    </xf>
    <xf numFmtId="0" fontId="6" fillId="4" borderId="26" xfId="5" applyNumberFormat="1" applyFont="1" applyFill="1" applyBorder="1" applyAlignment="1" applyProtection="1">
      <alignment vertical="center"/>
    </xf>
    <xf numFmtId="0" fontId="6" fillId="4" borderId="26" xfId="0" applyFont="1" applyFill="1" applyBorder="1" applyAlignment="1" applyProtection="1">
      <alignment horizontal="center" vertical="center" wrapText="1"/>
    </xf>
    <xf numFmtId="14" fontId="6" fillId="4" borderId="26" xfId="0" applyNumberFormat="1" applyFont="1" applyFill="1" applyBorder="1" applyAlignment="1" applyProtection="1">
      <alignment horizontal="center" vertical="center" wrapText="1"/>
    </xf>
    <xf numFmtId="39" fontId="6" fillId="4" borderId="26" xfId="5" applyFont="1" applyFill="1" applyBorder="1" applyAlignment="1" applyProtection="1">
      <alignment horizontal="center" vertical="center" wrapText="1"/>
    </xf>
    <xf numFmtId="0" fontId="6" fillId="4" borderId="26" xfId="0" applyNumberFormat="1" applyFont="1" applyFill="1" applyBorder="1" applyAlignment="1" applyProtection="1">
      <alignment horizontal="center" vertical="center" wrapText="1"/>
    </xf>
    <xf numFmtId="39" fontId="6" fillId="4" borderId="26" xfId="5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/>
    </xf>
    <xf numFmtId="14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164" fontId="2" fillId="2" borderId="0" xfId="4" applyNumberFormat="1" applyFont="1" applyFill="1" applyBorder="1" applyAlignment="1" applyProtection="1">
      <alignment horizontal="right" vertical="center"/>
    </xf>
    <xf numFmtId="10" fontId="2" fillId="2" borderId="0" xfId="6" applyNumberFormat="1" applyFont="1" applyFill="1" applyBorder="1" applyAlignment="1" applyProtection="1">
      <alignment horizontal="right" vertical="center"/>
    </xf>
    <xf numFmtId="165" fontId="2" fillId="2" borderId="0" xfId="3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left" vertical="top"/>
    </xf>
    <xf numFmtId="165" fontId="2" fillId="2" borderId="0" xfId="3" applyFont="1" applyFill="1" applyBorder="1" applyAlignment="1" applyProtection="1">
      <alignment horizontal="left" vertical="center"/>
    </xf>
    <xf numFmtId="170" fontId="2" fillId="2" borderId="0" xfId="6" applyNumberFormat="1" applyFont="1" applyFill="1" applyBorder="1" applyAlignment="1" applyProtection="1">
      <alignment horizontal="center" vertical="center"/>
    </xf>
    <xf numFmtId="43" fontId="2" fillId="2" borderId="0" xfId="4" applyFont="1" applyFill="1" applyBorder="1" applyAlignment="1" applyProtection="1">
      <alignment horizontal="right" vertical="center"/>
    </xf>
    <xf numFmtId="43" fontId="2" fillId="2" borderId="0" xfId="4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64" fontId="2" fillId="2" borderId="0" xfId="4" applyNumberFormat="1" applyFont="1" applyFill="1" applyAlignment="1">
      <alignment horizontal="right" vertical="center" wrapText="1"/>
    </xf>
    <xf numFmtId="10" fontId="2" fillId="2" borderId="0" xfId="6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170" fontId="2" fillId="2" borderId="0" xfId="6" applyNumberFormat="1" applyFont="1" applyFill="1" applyAlignment="1">
      <alignment horizontal="center" vertical="center" wrapText="1"/>
    </xf>
    <xf numFmtId="43" fontId="2" fillId="2" borderId="0" xfId="4" applyFont="1" applyFill="1" applyAlignment="1">
      <alignment horizontal="right" vertical="center" wrapText="1"/>
    </xf>
    <xf numFmtId="43" fontId="2" fillId="2" borderId="0" xfId="4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164" fontId="2" fillId="2" borderId="0" xfId="4" applyNumberFormat="1" applyFont="1" applyFill="1" applyBorder="1" applyAlignment="1">
      <alignment horizontal="right" vertical="center"/>
    </xf>
    <xf numFmtId="10" fontId="2" fillId="2" borderId="0" xfId="6" applyNumberFormat="1" applyFont="1" applyFill="1" applyBorder="1" applyAlignment="1">
      <alignment horizontal="right" vertical="center"/>
    </xf>
    <xf numFmtId="165" fontId="2" fillId="2" borderId="0" xfId="3" applyFont="1" applyFill="1" applyBorder="1" applyAlignment="1">
      <alignment horizontal="center" vertical="center"/>
    </xf>
    <xf numFmtId="165" fontId="2" fillId="2" borderId="0" xfId="3" applyFont="1" applyFill="1" applyBorder="1" applyAlignment="1">
      <alignment horizontal="left" vertical="center"/>
    </xf>
    <xf numFmtId="43" fontId="2" fillId="2" borderId="0" xfId="4" applyFont="1" applyFill="1" applyBorder="1" applyAlignment="1">
      <alignment horizontal="right" vertical="center"/>
    </xf>
    <xf numFmtId="43" fontId="2" fillId="2" borderId="0" xfId="4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6" fontId="2" fillId="3" borderId="0" xfId="0" applyNumberFormat="1" applyFont="1" applyFill="1" applyBorder="1" applyAlignment="1" applyProtection="1">
      <alignment horizontal="left" vertical="top"/>
      <protection locked="0"/>
    </xf>
    <xf numFmtId="166" fontId="2" fillId="3" borderId="0" xfId="0" applyNumberFormat="1" applyFont="1" applyFill="1" applyBorder="1" applyAlignment="1" applyProtection="1">
      <alignment horizontal="left" vertical="center"/>
      <protection locked="0"/>
    </xf>
    <xf numFmtId="170" fontId="2" fillId="3" borderId="0" xfId="6" applyNumberFormat="1" applyFont="1" applyFill="1" applyBorder="1" applyAlignment="1" applyProtection="1">
      <alignment horizontal="center" vertical="center"/>
      <protection locked="0"/>
    </xf>
    <xf numFmtId="164" fontId="5" fillId="4" borderId="4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14" fontId="8" fillId="6" borderId="0" xfId="0" applyNumberFormat="1" applyFont="1" applyFill="1" applyAlignment="1">
      <alignment horizontal="center"/>
    </xf>
    <xf numFmtId="3" fontId="8" fillId="6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10" fontId="8" fillId="6" borderId="0" xfId="6" applyNumberFormat="1" applyFont="1" applyFill="1" applyAlignment="1">
      <alignment horizontal="right"/>
    </xf>
    <xf numFmtId="43" fontId="8" fillId="6" borderId="0" xfId="4" applyFont="1" applyFill="1" applyAlignment="1">
      <alignment horizontal="center"/>
    </xf>
    <xf numFmtId="0" fontId="8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left"/>
    </xf>
    <xf numFmtId="170" fontId="7" fillId="6" borderId="0" xfId="6" quotePrefix="1" applyNumberFormat="1" applyFont="1" applyFill="1" applyAlignment="1">
      <alignment horizontal="center"/>
    </xf>
    <xf numFmtId="14" fontId="8" fillId="6" borderId="0" xfId="0" applyNumberFormat="1" applyFont="1" applyFill="1" applyAlignment="1">
      <alignment horizontal="left"/>
    </xf>
    <xf numFmtId="43" fontId="9" fillId="0" borderId="0" xfId="4" applyFont="1" applyAlignment="1">
      <alignment horizontal="justify" vertical="center" wrapText="1"/>
    </xf>
    <xf numFmtId="0" fontId="7" fillId="6" borderId="0" xfId="0" applyFont="1" applyFill="1" applyAlignment="1">
      <alignment horizontal="left"/>
    </xf>
    <xf numFmtId="14" fontId="7" fillId="6" borderId="0" xfId="0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right"/>
    </xf>
    <xf numFmtId="3" fontId="7" fillId="6" borderId="0" xfId="0" applyNumberFormat="1" applyFont="1" applyFill="1" applyAlignment="1">
      <alignment horizontal="right" vertical="center" wrapText="1"/>
    </xf>
    <xf numFmtId="164" fontId="7" fillId="0" borderId="0" xfId="4" applyNumberFormat="1" applyFont="1" applyFill="1" applyBorder="1" applyAlignment="1" applyProtection="1">
      <alignment horizontal="right" vertical="center" wrapText="1"/>
    </xf>
    <xf numFmtId="10" fontId="7" fillId="6" borderId="0" xfId="6" applyNumberFormat="1" applyFont="1" applyFill="1" applyAlignment="1">
      <alignment horizontal="right"/>
    </xf>
    <xf numFmtId="0" fontId="7" fillId="6" borderId="0" xfId="0" applyFont="1" applyFill="1" applyAlignment="1">
      <alignment horizontal="center"/>
    </xf>
    <xf numFmtId="3" fontId="7" fillId="6" borderId="0" xfId="0" applyNumberFormat="1" applyFont="1" applyFill="1" applyAlignment="1">
      <alignment horizontal="left"/>
    </xf>
    <xf numFmtId="170" fontId="7" fillId="0" borderId="0" xfId="6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4" fontId="7" fillId="6" borderId="0" xfId="0" applyNumberFormat="1" applyFont="1" applyFill="1" applyAlignment="1">
      <alignment horizontal="left"/>
    </xf>
    <xf numFmtId="164" fontId="5" fillId="4" borderId="25" xfId="4" applyNumberFormat="1" applyFont="1" applyFill="1" applyBorder="1" applyAlignment="1">
      <alignment vertical="center"/>
    </xf>
    <xf numFmtId="164" fontId="5" fillId="4" borderId="26" xfId="4" applyNumberFormat="1" applyFont="1" applyFill="1" applyBorder="1" applyAlignment="1">
      <alignment horizontal="center" vertical="center"/>
    </xf>
    <xf numFmtId="164" fontId="5" fillId="4" borderId="26" xfId="4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14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0" xfId="4" applyNumberFormat="1" applyFont="1" applyFill="1" applyBorder="1" applyAlignment="1" applyProtection="1">
      <alignment horizontal="right" vertical="center"/>
    </xf>
    <xf numFmtId="10" fontId="8" fillId="0" borderId="0" xfId="6" applyNumberFormat="1" applyFont="1" applyFill="1" applyAlignment="1">
      <alignment horizontal="right"/>
    </xf>
    <xf numFmtId="43" fontId="8" fillId="0" borderId="0" xfId="4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3" fontId="7" fillId="6" borderId="0" xfId="4" applyFont="1" applyFill="1" applyAlignment="1">
      <alignment horizontal="center"/>
    </xf>
    <xf numFmtId="14" fontId="7" fillId="0" borderId="0" xfId="0" applyNumberFormat="1" applyFont="1" applyAlignment="1">
      <alignment horizontal="left" vertical="center"/>
    </xf>
    <xf numFmtId="10" fontId="8" fillId="6" borderId="0" xfId="6" applyNumberFormat="1" applyFont="1" applyFill="1" applyAlignment="1">
      <alignment horizontal="right" vertical="center"/>
    </xf>
    <xf numFmtId="43" fontId="8" fillId="6" borderId="0" xfId="4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6" borderId="0" xfId="0" applyFont="1" applyFill="1"/>
    <xf numFmtId="14" fontId="8" fillId="6" borderId="0" xfId="0" applyNumberFormat="1" applyFont="1" applyFill="1"/>
    <xf numFmtId="171" fontId="8" fillId="6" borderId="0" xfId="0" applyNumberFormat="1" applyFont="1" applyFill="1"/>
    <xf numFmtId="171" fontId="8" fillId="0" borderId="0" xfId="0" applyNumberFormat="1" applyFont="1" applyAlignment="1">
      <alignment vertical="center" wrapText="1"/>
    </xf>
    <xf numFmtId="171" fontId="7" fillId="6" borderId="0" xfId="4" applyNumberFormat="1" applyFont="1" applyFill="1" applyBorder="1" applyAlignment="1" applyProtection="1">
      <alignment vertical="center"/>
    </xf>
    <xf numFmtId="170" fontId="8" fillId="6" borderId="0" xfId="2" applyNumberFormat="1" applyFont="1" applyFill="1"/>
    <xf numFmtId="14" fontId="8" fillId="6" borderId="0" xfId="0" applyNumberFormat="1" applyFont="1" applyFill="1" applyAlignment="1">
      <alignment horizontal="right"/>
    </xf>
    <xf numFmtId="3" fontId="8" fillId="6" borderId="0" xfId="0" applyNumberFormat="1" applyFont="1" applyFill="1"/>
    <xf numFmtId="3" fontId="8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horizontal="center" vertical="center" wrapText="1"/>
    </xf>
    <xf numFmtId="171" fontId="8" fillId="0" borderId="0" xfId="1" applyNumberFormat="1" applyFont="1" applyAlignment="1">
      <alignment vertical="center" wrapText="1"/>
    </xf>
    <xf numFmtId="171" fontId="7" fillId="6" borderId="0" xfId="4" applyNumberFormat="1" applyFont="1" applyFill="1" applyBorder="1" applyAlignment="1" applyProtection="1">
      <alignment horizontal="right" vertical="center"/>
    </xf>
    <xf numFmtId="10" fontId="8" fillId="6" borderId="0" xfId="2" applyNumberFormat="1" applyFont="1" applyFill="1"/>
    <xf numFmtId="43" fontId="8" fillId="6" borderId="0" xfId="4" applyFont="1" applyFill="1"/>
    <xf numFmtId="0" fontId="6" fillId="4" borderId="26" xfId="0" applyFont="1" applyFill="1" applyBorder="1" applyAlignment="1" applyProtection="1">
      <alignment vertical="center" wrapText="1"/>
    </xf>
    <xf numFmtId="171" fontId="6" fillId="4" borderId="26" xfId="1" applyNumberFormat="1" applyFont="1" applyFill="1" applyBorder="1" applyAlignment="1" applyProtection="1">
      <alignment vertical="center" wrapText="1"/>
    </xf>
    <xf numFmtId="164" fontId="6" fillId="4" borderId="26" xfId="1" applyNumberFormat="1" applyFont="1" applyFill="1" applyBorder="1" applyAlignment="1" applyProtection="1">
      <alignment vertical="center" wrapText="1"/>
    </xf>
    <xf numFmtId="39" fontId="6" fillId="4" borderId="26" xfId="5" applyFont="1" applyFill="1" applyBorder="1" applyAlignment="1" applyProtection="1">
      <alignment vertical="center" wrapText="1"/>
    </xf>
    <xf numFmtId="10" fontId="6" fillId="4" borderId="26" xfId="2" applyNumberFormat="1" applyFont="1" applyFill="1" applyBorder="1" applyAlignment="1" applyProtection="1">
      <alignment vertical="center" wrapText="1"/>
    </xf>
    <xf numFmtId="171" fontId="5" fillId="4" borderId="26" xfId="4" applyNumberFormat="1" applyFont="1" applyFill="1" applyBorder="1" applyAlignment="1">
      <alignment vertical="center"/>
    </xf>
    <xf numFmtId="10" fontId="8" fillId="6" borderId="0" xfId="4" applyNumberFormat="1" applyFont="1" applyFill="1"/>
    <xf numFmtId="171" fontId="6" fillId="4" borderId="26" xfId="5" applyNumberFormat="1" applyFont="1" applyFill="1" applyBorder="1" applyAlignment="1" applyProtection="1">
      <alignment vertical="center" wrapText="1"/>
    </xf>
    <xf numFmtId="168" fontId="6" fillId="4" borderId="26" xfId="0" applyNumberFormat="1" applyFont="1" applyFill="1" applyBorder="1" applyAlignment="1" applyProtection="1">
      <alignment horizontal="center" vertical="center" wrapText="1"/>
    </xf>
    <xf numFmtId="171" fontId="0" fillId="0" borderId="0" xfId="0" applyNumberFormat="1"/>
    <xf numFmtId="164" fontId="5" fillId="4" borderId="26" xfId="4" applyNumberFormat="1" applyFont="1" applyFill="1" applyBorder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70" fontId="6" fillId="4" borderId="20" xfId="6" applyNumberFormat="1" applyFont="1" applyFill="1" applyBorder="1" applyAlignment="1">
      <alignment horizontal="center" vertical="center" wrapText="1"/>
    </xf>
    <xf numFmtId="43" fontId="7" fillId="5" borderId="20" xfId="4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left" vertical="center"/>
    </xf>
    <xf numFmtId="3" fontId="8" fillId="6" borderId="0" xfId="0" applyNumberFormat="1" applyFont="1" applyFill="1" applyAlignment="1">
      <alignment horizontal="left" vertical="center"/>
    </xf>
    <xf numFmtId="170" fontId="7" fillId="6" borderId="0" xfId="6" quotePrefix="1" applyNumberFormat="1" applyFont="1" applyFill="1" applyAlignment="1">
      <alignment horizontal="center" vertical="center"/>
    </xf>
    <xf numFmtId="0" fontId="6" fillId="4" borderId="27" xfId="5" applyNumberFormat="1" applyFont="1" applyFill="1" applyBorder="1" applyAlignment="1" applyProtection="1">
      <alignment vertical="center"/>
    </xf>
    <xf numFmtId="0" fontId="6" fillId="4" borderId="28" xfId="5" applyNumberFormat="1" applyFont="1" applyFill="1" applyBorder="1" applyAlignment="1" applyProtection="1">
      <alignment vertical="center"/>
    </xf>
    <xf numFmtId="167" fontId="6" fillId="4" borderId="27" xfId="4" applyNumberFormat="1" applyFont="1" applyFill="1" applyBorder="1" applyAlignment="1" applyProtection="1">
      <alignment vertical="center"/>
    </xf>
    <xf numFmtId="167" fontId="6" fillId="4" borderId="28" xfId="4" applyNumberFormat="1" applyFont="1" applyFill="1" applyBorder="1" applyAlignment="1" applyProtection="1">
      <alignment vertical="center"/>
    </xf>
    <xf numFmtId="164" fontId="6" fillId="4" borderId="27" xfId="4" applyNumberFormat="1" applyFont="1" applyFill="1" applyBorder="1" applyAlignment="1" applyProtection="1">
      <alignment vertical="center"/>
    </xf>
    <xf numFmtId="164" fontId="6" fillId="4" borderId="28" xfId="4" applyNumberFormat="1" applyFont="1" applyFill="1" applyBorder="1" applyAlignment="1" applyProtection="1">
      <alignment vertical="center"/>
    </xf>
    <xf numFmtId="164" fontId="5" fillId="4" borderId="27" xfId="4" applyNumberFormat="1" applyFont="1" applyFill="1" applyBorder="1" applyAlignment="1">
      <alignment vertical="center"/>
    </xf>
    <xf numFmtId="164" fontId="5" fillId="4" borderId="28" xfId="4" applyNumberFormat="1" applyFont="1" applyFill="1" applyBorder="1" applyAlignment="1">
      <alignment horizontal="center" vertical="center"/>
    </xf>
    <xf numFmtId="164" fontId="5" fillId="4" borderId="28" xfId="4" applyNumberFormat="1" applyFont="1" applyFill="1" applyBorder="1" applyAlignment="1">
      <alignment horizontal="left" vertical="center"/>
    </xf>
    <xf numFmtId="164" fontId="5" fillId="4" borderId="28" xfId="4" applyNumberFormat="1" applyFont="1" applyFill="1" applyBorder="1" applyAlignment="1">
      <alignment horizontal="right" vertical="center"/>
    </xf>
    <xf numFmtId="10" fontId="5" fillId="4" borderId="28" xfId="6" applyNumberFormat="1" applyFont="1" applyFill="1" applyBorder="1" applyAlignment="1">
      <alignment horizontal="right" vertical="center"/>
    </xf>
    <xf numFmtId="164" fontId="5" fillId="4" borderId="28" xfId="4" applyNumberFormat="1" applyFont="1" applyFill="1" applyBorder="1" applyAlignment="1">
      <alignment horizontal="left" vertical="top"/>
    </xf>
    <xf numFmtId="170" fontId="2" fillId="4" borderId="28" xfId="6" applyNumberFormat="1" applyFont="1" applyFill="1" applyBorder="1" applyAlignment="1">
      <alignment horizontal="center" vertical="center"/>
    </xf>
    <xf numFmtId="43" fontId="5" fillId="4" borderId="28" xfId="4" applyFont="1" applyFill="1" applyBorder="1" applyAlignment="1">
      <alignment horizontal="right" vertical="center"/>
    </xf>
    <xf numFmtId="43" fontId="5" fillId="4" borderId="28" xfId="4" applyFont="1" applyFill="1" applyBorder="1" applyAlignment="1">
      <alignment vertical="center"/>
    </xf>
    <xf numFmtId="43" fontId="5" fillId="4" borderId="29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43" fontId="8" fillId="0" borderId="0" xfId="4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43" fontId="7" fillId="0" borderId="0" xfId="4" applyFont="1" applyBorder="1" applyAlignment="1" applyProtection="1">
      <alignment horizontal="center" vertical="center"/>
      <protection locked="0"/>
    </xf>
    <xf numFmtId="43" fontId="9" fillId="0" borderId="0" xfId="4" applyFont="1" applyAlignment="1">
      <alignment horizontal="justify" vertical="center"/>
    </xf>
    <xf numFmtId="0" fontId="6" fillId="4" borderId="28" xfId="0" applyFont="1" applyFill="1" applyBorder="1" applyAlignment="1" applyProtection="1">
      <alignment horizontal="left" vertical="center"/>
    </xf>
    <xf numFmtId="0" fontId="6" fillId="4" borderId="28" xfId="0" applyFont="1" applyFill="1" applyBorder="1" applyAlignment="1" applyProtection="1">
      <alignment horizontal="center" vertical="center"/>
    </xf>
    <xf numFmtId="14" fontId="6" fillId="4" borderId="28" xfId="0" applyNumberFormat="1" applyFont="1" applyFill="1" applyBorder="1" applyAlignment="1" applyProtection="1">
      <alignment horizontal="center" vertical="center"/>
    </xf>
    <xf numFmtId="10" fontId="6" fillId="4" borderId="28" xfId="6" applyNumberFormat="1" applyFont="1" applyFill="1" applyBorder="1" applyAlignment="1" applyProtection="1">
      <alignment horizontal="right" vertical="center"/>
    </xf>
    <xf numFmtId="39" fontId="6" fillId="4" borderId="28" xfId="5" applyFont="1" applyFill="1" applyBorder="1" applyAlignment="1" applyProtection="1">
      <alignment horizontal="center" vertical="center"/>
    </xf>
    <xf numFmtId="0" fontId="6" fillId="4" borderId="28" xfId="0" applyNumberFormat="1" applyFont="1" applyFill="1" applyBorder="1" applyAlignment="1" applyProtection="1">
      <alignment horizontal="center" vertical="center"/>
    </xf>
    <xf numFmtId="39" fontId="6" fillId="4" borderId="28" xfId="5" applyFont="1" applyFill="1" applyBorder="1" applyAlignment="1" applyProtection="1">
      <alignment horizontal="left" vertical="top"/>
    </xf>
    <xf numFmtId="39" fontId="6" fillId="4" borderId="28" xfId="5" applyFont="1" applyFill="1" applyBorder="1" applyAlignment="1" applyProtection="1">
      <alignment horizontal="left" vertical="center"/>
    </xf>
    <xf numFmtId="170" fontId="2" fillId="4" borderId="28" xfId="6" applyNumberFormat="1" applyFont="1" applyFill="1" applyBorder="1" applyAlignment="1" applyProtection="1">
      <alignment horizontal="center" vertical="center"/>
    </xf>
    <xf numFmtId="168" fontId="6" fillId="4" borderId="28" xfId="0" applyNumberFormat="1" applyFont="1" applyFill="1" applyBorder="1" applyAlignment="1" applyProtection="1">
      <alignment horizontal="left" vertical="center"/>
    </xf>
    <xf numFmtId="43" fontId="6" fillId="4" borderId="28" xfId="4" applyFont="1" applyFill="1" applyBorder="1" applyAlignment="1" applyProtection="1">
      <alignment horizontal="right" vertical="center"/>
    </xf>
    <xf numFmtId="14" fontId="6" fillId="4" borderId="28" xfId="0" applyNumberFormat="1" applyFont="1" applyFill="1" applyBorder="1" applyAlignment="1" applyProtection="1">
      <alignment horizontal="left" vertical="center"/>
    </xf>
    <xf numFmtId="43" fontId="6" fillId="4" borderId="28" xfId="4" applyFont="1" applyFill="1" applyBorder="1" applyAlignment="1" applyProtection="1">
      <alignment vertical="center"/>
    </xf>
    <xf numFmtId="43" fontId="6" fillId="4" borderId="29" xfId="4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4" fontId="7" fillId="6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3" fontId="7" fillId="0" borderId="0" xfId="4" applyFont="1" applyAlignment="1">
      <alignment horizontal="right" vertical="center"/>
    </xf>
    <xf numFmtId="43" fontId="11" fillId="0" borderId="0" xfId="4" applyFont="1" applyAlignment="1">
      <alignment horizontal="justify" vertical="center"/>
    </xf>
    <xf numFmtId="167" fontId="6" fillId="4" borderId="28" xfId="4" applyNumberFormat="1" applyFont="1" applyFill="1" applyBorder="1" applyAlignment="1" applyProtection="1">
      <alignment horizontal="left" vertical="center"/>
    </xf>
    <xf numFmtId="167" fontId="6" fillId="4" borderId="28" xfId="4" applyNumberFormat="1" applyFont="1" applyFill="1" applyBorder="1" applyAlignment="1" applyProtection="1">
      <alignment horizontal="center" vertical="center"/>
    </xf>
    <xf numFmtId="167" fontId="6" fillId="4" borderId="28" xfId="4" applyNumberFormat="1" applyFont="1" applyFill="1" applyBorder="1" applyAlignment="1" applyProtection="1">
      <alignment horizontal="left" vertical="top"/>
    </xf>
    <xf numFmtId="43" fontId="6" fillId="4" borderId="28" xfId="4" applyFont="1" applyFill="1" applyBorder="1" applyAlignment="1" applyProtection="1">
      <alignment horizontal="center" vertical="center"/>
    </xf>
    <xf numFmtId="0" fontId="7" fillId="0" borderId="0" xfId="5" applyNumberFormat="1" applyFont="1" applyBorder="1" applyAlignment="1" applyProtection="1">
      <alignment horizontal="left" vertical="center"/>
      <protection locked="0"/>
    </xf>
    <xf numFmtId="0" fontId="7" fillId="0" borderId="0" xfId="5" applyNumberFormat="1" applyFont="1" applyBorder="1" applyAlignment="1" applyProtection="1">
      <alignment horizontal="center" vertical="center"/>
      <protection locked="0"/>
    </xf>
    <xf numFmtId="169" fontId="7" fillId="0" borderId="0" xfId="0" applyNumberFormat="1" applyFont="1" applyBorder="1" applyAlignment="1" applyProtection="1">
      <alignment horizontal="center" vertical="center"/>
      <protection locked="0"/>
    </xf>
    <xf numFmtId="43" fontId="7" fillId="0" borderId="0" xfId="4" applyFont="1" applyBorder="1" applyAlignment="1" applyProtection="1">
      <alignment horizontal="right" vertical="center"/>
      <protection locked="0"/>
    </xf>
    <xf numFmtId="10" fontId="7" fillId="0" borderId="0" xfId="6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6" fillId="4" borderId="28" xfId="4" applyNumberFormat="1" applyFont="1" applyFill="1" applyBorder="1" applyAlignment="1" applyProtection="1">
      <alignment horizontal="left" vertical="center"/>
    </xf>
    <xf numFmtId="164" fontId="6" fillId="4" borderId="28" xfId="4" applyNumberFormat="1" applyFont="1" applyFill="1" applyBorder="1" applyAlignment="1" applyProtection="1">
      <alignment horizontal="center" vertical="center"/>
    </xf>
    <xf numFmtId="164" fontId="6" fillId="4" borderId="28" xfId="4" applyNumberFormat="1" applyFont="1" applyFill="1" applyBorder="1" applyAlignment="1" applyProtection="1">
      <alignment horizontal="left" vertical="top"/>
    </xf>
    <xf numFmtId="14" fontId="7" fillId="0" borderId="0" xfId="5" applyNumberFormat="1" applyFont="1" applyBorder="1" applyAlignment="1" applyProtection="1">
      <alignment horizontal="center" vertical="center"/>
      <protection locked="0"/>
    </xf>
    <xf numFmtId="0" fontId="7" fillId="0" borderId="0" xfId="5" applyNumberFormat="1" applyFont="1" applyBorder="1" applyAlignment="1" applyProtection="1">
      <alignment horizontal="left" vertical="top"/>
      <protection locked="0"/>
    </xf>
    <xf numFmtId="170" fontId="7" fillId="0" borderId="0" xfId="6" applyNumberFormat="1" applyFont="1" applyFill="1" applyBorder="1" applyAlignment="1" applyProtection="1">
      <alignment horizontal="center" vertical="center"/>
    </xf>
    <xf numFmtId="43" fontId="7" fillId="0" borderId="0" xfId="4" applyFont="1" applyFill="1" applyBorder="1" applyAlignment="1" applyProtection="1">
      <alignment vertical="center"/>
    </xf>
    <xf numFmtId="10" fontId="7" fillId="0" borderId="0" xfId="6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10" fontId="7" fillId="0" borderId="0" xfId="6" applyNumberFormat="1" applyFont="1" applyAlignment="1">
      <alignment horizontal="right" vertical="center"/>
    </xf>
    <xf numFmtId="3" fontId="7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center" vertical="center"/>
    </xf>
    <xf numFmtId="10" fontId="8" fillId="0" borderId="0" xfId="6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 wrapText="1"/>
    </xf>
    <xf numFmtId="10" fontId="7" fillId="6" borderId="0" xfId="6" quotePrefix="1" applyNumberFormat="1" applyFont="1" applyFill="1" applyAlignment="1">
      <alignment horizontal="center"/>
    </xf>
    <xf numFmtId="43" fontId="8" fillId="0" borderId="0" xfId="4" applyFont="1" applyAlignment="1">
      <alignment horizontal="right" vertical="center" wrapText="1"/>
    </xf>
    <xf numFmtId="14" fontId="8" fillId="0" borderId="0" xfId="0" applyNumberFormat="1" applyFont="1" applyAlignment="1">
      <alignment horizontal="left" vertical="center" wrapText="1"/>
    </xf>
    <xf numFmtId="43" fontId="7" fillId="0" borderId="0" xfId="4" applyFont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</xf>
    <xf numFmtId="0" fontId="6" fillId="4" borderId="28" xfId="0" applyFont="1" applyFill="1" applyBorder="1" applyAlignment="1" applyProtection="1">
      <alignment horizontal="center" vertical="center" wrapText="1"/>
    </xf>
    <xf numFmtId="14" fontId="6" fillId="4" borderId="28" xfId="0" applyNumberFormat="1" applyFont="1" applyFill="1" applyBorder="1" applyAlignment="1" applyProtection="1">
      <alignment horizontal="center" vertical="center" wrapText="1"/>
    </xf>
    <xf numFmtId="164" fontId="6" fillId="4" borderId="28" xfId="4" applyNumberFormat="1" applyFont="1" applyFill="1" applyBorder="1" applyAlignment="1" applyProtection="1">
      <alignment horizontal="right" vertical="center" wrapText="1"/>
    </xf>
    <xf numFmtId="10" fontId="6" fillId="4" borderId="28" xfId="6" applyNumberFormat="1" applyFont="1" applyFill="1" applyBorder="1" applyAlignment="1" applyProtection="1">
      <alignment horizontal="right" vertical="center" wrapText="1"/>
    </xf>
    <xf numFmtId="39" fontId="6" fillId="4" borderId="28" xfId="5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39" fontId="6" fillId="4" borderId="28" xfId="5" applyFont="1" applyFill="1" applyBorder="1" applyAlignment="1" applyProtection="1">
      <alignment horizontal="left" vertical="top" wrapText="1"/>
    </xf>
    <xf numFmtId="39" fontId="6" fillId="4" borderId="28" xfId="5" applyFont="1" applyFill="1" applyBorder="1" applyAlignment="1" applyProtection="1">
      <alignment horizontal="left" vertical="center" wrapText="1"/>
    </xf>
    <xf numFmtId="170" fontId="2" fillId="4" borderId="28" xfId="6" applyNumberFormat="1" applyFont="1" applyFill="1" applyBorder="1" applyAlignment="1" applyProtection="1">
      <alignment horizontal="center" vertical="center" wrapText="1"/>
    </xf>
    <xf numFmtId="168" fontId="6" fillId="4" borderId="28" xfId="0" applyNumberFormat="1" applyFont="1" applyFill="1" applyBorder="1" applyAlignment="1" applyProtection="1">
      <alignment horizontal="left" vertical="center" wrapText="1"/>
    </xf>
    <xf numFmtId="43" fontId="6" fillId="4" borderId="28" xfId="4" applyFont="1" applyFill="1" applyBorder="1" applyAlignment="1" applyProtection="1">
      <alignment horizontal="right" vertical="center" wrapText="1"/>
    </xf>
    <xf numFmtId="14" fontId="6" fillId="4" borderId="28" xfId="0" applyNumberFormat="1" applyFont="1" applyFill="1" applyBorder="1" applyAlignment="1" applyProtection="1">
      <alignment horizontal="left" vertical="center" wrapText="1"/>
    </xf>
    <xf numFmtId="43" fontId="6" fillId="4" borderId="28" xfId="4" applyFont="1" applyFill="1" applyBorder="1" applyAlignment="1" applyProtection="1">
      <alignment vertical="center" wrapText="1"/>
    </xf>
    <xf numFmtId="43" fontId="6" fillId="4" borderId="29" xfId="4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43" fontId="7" fillId="0" borderId="0" xfId="4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43" fontId="11" fillId="0" borderId="0" xfId="4" applyFont="1" applyAlignment="1">
      <alignment horizontal="justify" vertical="center" wrapText="1"/>
    </xf>
    <xf numFmtId="167" fontId="6" fillId="4" borderId="28" xfId="4" applyNumberFormat="1" applyFont="1" applyFill="1" applyBorder="1" applyAlignment="1" applyProtection="1">
      <alignment horizontal="left" vertical="center" wrapText="1"/>
    </xf>
    <xf numFmtId="167" fontId="6" fillId="4" borderId="28" xfId="4" applyNumberFormat="1" applyFont="1" applyFill="1" applyBorder="1" applyAlignment="1" applyProtection="1">
      <alignment horizontal="center" vertical="center" wrapText="1"/>
    </xf>
    <xf numFmtId="167" fontId="6" fillId="4" borderId="28" xfId="4" applyNumberFormat="1" applyFont="1" applyFill="1" applyBorder="1" applyAlignment="1" applyProtection="1">
      <alignment horizontal="right" vertical="center" wrapText="1"/>
    </xf>
    <xf numFmtId="167" fontId="6" fillId="4" borderId="28" xfId="4" applyNumberFormat="1" applyFont="1" applyFill="1" applyBorder="1" applyAlignment="1" applyProtection="1">
      <alignment horizontal="left" vertical="top" wrapText="1"/>
    </xf>
    <xf numFmtId="43" fontId="6" fillId="4" borderId="28" xfId="4" applyFont="1" applyFill="1" applyBorder="1" applyAlignment="1" applyProtection="1">
      <alignment horizontal="center" vertical="center" wrapText="1"/>
    </xf>
    <xf numFmtId="0" fontId="7" fillId="0" borderId="0" xfId="5" applyNumberFormat="1" applyFont="1" applyBorder="1" applyAlignment="1" applyProtection="1">
      <alignment horizontal="left" vertical="center" wrapText="1"/>
      <protection locked="0"/>
    </xf>
    <xf numFmtId="0" fontId="7" fillId="0" borderId="0" xfId="5" applyNumberFormat="1" applyFont="1" applyBorder="1" applyAlignment="1" applyProtection="1">
      <alignment horizontal="center" vertical="center" wrapText="1"/>
      <protection locked="0"/>
    </xf>
    <xf numFmtId="169" fontId="7" fillId="0" borderId="0" xfId="0" applyNumberFormat="1" applyFont="1" applyBorder="1" applyAlignment="1" applyProtection="1">
      <alignment horizontal="center" vertical="center" wrapText="1"/>
      <protection locked="0"/>
    </xf>
    <xf numFmtId="43" fontId="7" fillId="0" borderId="0" xfId="4" applyFont="1" applyBorder="1" applyAlignment="1" applyProtection="1">
      <alignment horizontal="right" vertical="center" wrapText="1"/>
      <protection locked="0"/>
    </xf>
    <xf numFmtId="164" fontId="7" fillId="0" borderId="0" xfId="4" applyNumberFormat="1" applyFont="1" applyBorder="1" applyAlignment="1" applyProtection="1">
      <alignment horizontal="right" vertical="center" wrapText="1"/>
      <protection locked="0"/>
    </xf>
    <xf numFmtId="10" fontId="7" fillId="0" borderId="0" xfId="6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Alignment="1">
      <alignment horizontal="left" vertical="top" wrapText="1"/>
    </xf>
    <xf numFmtId="170" fontId="7" fillId="0" borderId="0" xfId="6" applyNumberFormat="1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171" fontId="2" fillId="2" borderId="0" xfId="0" applyNumberFormat="1" applyFont="1" applyFill="1" applyBorder="1" applyAlignment="1" applyProtection="1">
      <alignment vertical="center"/>
    </xf>
    <xf numFmtId="171" fontId="2" fillId="2" borderId="0" xfId="0" applyNumberFormat="1" applyFont="1" applyFill="1" applyAlignment="1">
      <alignment vertical="center" wrapText="1"/>
    </xf>
    <xf numFmtId="171" fontId="2" fillId="2" borderId="0" xfId="0" applyNumberFormat="1" applyFont="1" applyFill="1" applyBorder="1" applyAlignment="1">
      <alignment vertical="center"/>
    </xf>
    <xf numFmtId="171" fontId="8" fillId="6" borderId="0" xfId="0" applyNumberFormat="1" applyFont="1" applyFill="1" applyAlignment="1">
      <alignment horizontal="right"/>
    </xf>
    <xf numFmtId="171" fontId="8" fillId="0" borderId="0" xfId="0" applyNumberFormat="1" applyFont="1" applyAlignment="1">
      <alignment horizontal="right" vertical="center"/>
    </xf>
    <xf numFmtId="171" fontId="8" fillId="6" borderId="0" xfId="0" applyNumberFormat="1" applyFont="1" applyFill="1" applyAlignment="1">
      <alignment horizontal="right" vertical="center"/>
    </xf>
    <xf numFmtId="171" fontId="6" fillId="4" borderId="28" xfId="4" applyNumberFormat="1" applyFont="1" applyFill="1" applyBorder="1" applyAlignment="1" applyProtection="1">
      <alignment horizontal="right" vertical="center"/>
    </xf>
    <xf numFmtId="171" fontId="7" fillId="6" borderId="0" xfId="0" applyNumberFormat="1" applyFont="1" applyFill="1" applyAlignment="1">
      <alignment horizontal="right"/>
    </xf>
    <xf numFmtId="171" fontId="7" fillId="6" borderId="0" xfId="0" applyNumberFormat="1" applyFont="1" applyFill="1" applyAlignment="1">
      <alignment horizontal="right" vertical="center"/>
    </xf>
    <xf numFmtId="171" fontId="7" fillId="0" borderId="0" xfId="4" applyNumberFormat="1" applyFont="1" applyBorder="1" applyAlignment="1" applyProtection="1">
      <alignment horizontal="right" vertical="center"/>
      <protection locked="0"/>
    </xf>
    <xf numFmtId="171" fontId="7" fillId="0" borderId="0" xfId="0" applyNumberFormat="1" applyFont="1" applyFill="1" applyAlignment="1">
      <alignment horizontal="right" vertical="center"/>
    </xf>
    <xf numFmtId="171" fontId="8" fillId="0" borderId="0" xfId="0" applyNumberFormat="1" applyFont="1" applyFill="1" applyAlignment="1">
      <alignment horizontal="right" vertical="center"/>
    </xf>
    <xf numFmtId="171" fontId="5" fillId="4" borderId="28" xfId="4" applyNumberFormat="1" applyFont="1" applyFill="1" applyBorder="1" applyAlignment="1">
      <alignment horizontal="right" vertical="center"/>
    </xf>
    <xf numFmtId="171" fontId="2" fillId="2" borderId="0" xfId="1" applyNumberFormat="1" applyFont="1" applyFill="1" applyBorder="1" applyAlignment="1" applyProtection="1">
      <alignment vertical="center"/>
    </xf>
    <xf numFmtId="171" fontId="2" fillId="2" borderId="0" xfId="1" applyNumberFormat="1" applyFont="1" applyFill="1" applyAlignment="1">
      <alignment vertical="center" wrapText="1"/>
    </xf>
    <xf numFmtId="171" fontId="2" fillId="2" borderId="0" xfId="1" applyNumberFormat="1" applyFont="1" applyFill="1" applyBorder="1" applyAlignment="1">
      <alignment vertical="center"/>
    </xf>
    <xf numFmtId="171" fontId="5" fillId="4" borderId="4" xfId="1" applyNumberFormat="1" applyFont="1" applyFill="1" applyBorder="1" applyAlignment="1">
      <alignment horizontal="center" vertical="center" wrapText="1"/>
    </xf>
    <xf numFmtId="171" fontId="7" fillId="0" borderId="0" xfId="4" applyNumberFormat="1" applyFont="1" applyFill="1" applyBorder="1" applyAlignment="1" applyProtection="1">
      <alignment horizontal="right" vertical="center"/>
    </xf>
    <xf numFmtId="171" fontId="7" fillId="6" borderId="0" xfId="4" applyNumberFormat="1" applyFont="1" applyFill="1" applyBorder="1" applyAlignment="1" applyProtection="1">
      <alignment horizontal="right"/>
    </xf>
    <xf numFmtId="171" fontId="7" fillId="0" borderId="0" xfId="4" applyNumberFormat="1" applyFont="1" applyFill="1" applyAlignment="1">
      <alignment horizontal="right" vertical="center"/>
    </xf>
    <xf numFmtId="171" fontId="7" fillId="6" borderId="0" xfId="4" applyNumberFormat="1" applyFont="1" applyFill="1" applyAlignment="1">
      <alignment horizontal="right" vertical="center"/>
    </xf>
    <xf numFmtId="171" fontId="7" fillId="0" borderId="0" xfId="4" applyNumberFormat="1" applyFont="1" applyAlignment="1">
      <alignment horizontal="right" vertical="center"/>
    </xf>
    <xf numFmtId="171" fontId="5" fillId="4" borderId="21" xfId="1" applyNumberFormat="1" applyFont="1" applyFill="1" applyBorder="1" applyAlignment="1">
      <alignment horizontal="center" vertical="center" wrapText="1"/>
    </xf>
    <xf numFmtId="171" fontId="8" fillId="0" borderId="0" xfId="4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4" fontId="0" fillId="0" borderId="0" xfId="0" applyNumberFormat="1"/>
    <xf numFmtId="14" fontId="8" fillId="0" borderId="0" xfId="0" applyNumberFormat="1" applyFont="1" applyFill="1" applyAlignment="1">
      <alignment horizontal="left"/>
    </xf>
    <xf numFmtId="173" fontId="8" fillId="0" borderId="0" xfId="0" applyNumberFormat="1" applyFont="1" applyFill="1" applyAlignment="1">
      <alignment horizontal="center"/>
    </xf>
    <xf numFmtId="10" fontId="6" fillId="4" borderId="28" xfId="2" applyNumberFormat="1" applyFont="1" applyFill="1" applyBorder="1" applyAlignment="1" applyProtection="1">
      <alignment vertical="center" wrapText="1"/>
    </xf>
    <xf numFmtId="164" fontId="5" fillId="4" borderId="28" xfId="4" applyNumberFormat="1" applyFont="1" applyFill="1" applyBorder="1" applyAlignment="1">
      <alignment vertical="center"/>
    </xf>
    <xf numFmtId="174" fontId="8" fillId="6" borderId="0" xfId="6" applyNumberFormat="1" applyFont="1" applyFill="1" applyAlignment="1">
      <alignment horizontal="right"/>
    </xf>
    <xf numFmtId="174" fontId="8" fillId="6" borderId="0" xfId="6" applyNumberFormat="1" applyFont="1" applyFill="1" applyAlignment="1">
      <alignment horizontal="right" vertical="center"/>
    </xf>
    <xf numFmtId="174" fontId="7" fillId="0" borderId="0" xfId="6" applyNumberFormat="1" applyFont="1" applyFill="1" applyAlignment="1">
      <alignment horizontal="righ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71" fontId="5" fillId="4" borderId="4" xfId="0" applyNumberFormat="1" applyFont="1" applyFill="1" applyBorder="1" applyAlignment="1">
      <alignment horizontal="center" vertical="center" wrapText="1"/>
    </xf>
    <xf numFmtId="171" fontId="5" fillId="4" borderId="12" xfId="0" applyNumberFormat="1" applyFont="1" applyFill="1" applyBorder="1" applyAlignment="1">
      <alignment horizontal="center" vertical="center" wrapText="1"/>
    </xf>
    <xf numFmtId="171" fontId="5" fillId="4" borderId="21" xfId="0" applyNumberFormat="1" applyFont="1" applyFill="1" applyBorder="1" applyAlignment="1">
      <alignment horizontal="center" vertical="center" wrapText="1"/>
    </xf>
    <xf numFmtId="171" fontId="5" fillId="4" borderId="3" xfId="0" applyNumberFormat="1" applyFont="1" applyFill="1" applyBorder="1" applyAlignment="1">
      <alignment horizontal="center" vertical="center" wrapText="1"/>
    </xf>
    <xf numFmtId="171" fontId="7" fillId="5" borderId="12" xfId="0" applyNumberFormat="1" applyFont="1" applyFill="1" applyBorder="1" applyAlignment="1">
      <alignment horizontal="center" vertical="center" wrapText="1"/>
    </xf>
    <xf numFmtId="171" fontId="7" fillId="5" borderId="20" xfId="0" applyNumberFormat="1" applyFont="1" applyFill="1" applyBorder="1" applyAlignment="1">
      <alignment horizontal="center" vertical="center" wrapText="1"/>
    </xf>
    <xf numFmtId="14" fontId="7" fillId="5" borderId="12" xfId="0" applyNumberFormat="1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6" fillId="5" borderId="13" xfId="1" applyNumberFormat="1" applyFont="1" applyFill="1" applyBorder="1" applyAlignment="1">
      <alignment horizontal="center" vertical="center" wrapText="1"/>
    </xf>
    <xf numFmtId="164" fontId="6" fillId="5" borderId="20" xfId="1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171" fontId="5" fillId="4" borderId="7" xfId="1" applyNumberFormat="1" applyFont="1" applyFill="1" applyBorder="1" applyAlignment="1">
      <alignment horizontal="center" vertical="center" wrapText="1"/>
    </xf>
    <xf numFmtId="171" fontId="5" fillId="4" borderId="8" xfId="1" applyNumberFormat="1" applyFont="1" applyFill="1" applyBorder="1" applyAlignment="1">
      <alignment horizontal="center" vertical="center" wrapText="1"/>
    </xf>
    <xf numFmtId="171" fontId="5" fillId="4" borderId="16" xfId="1" applyNumberFormat="1" applyFont="1" applyFill="1" applyBorder="1" applyAlignment="1">
      <alignment horizontal="center" vertical="center" wrapText="1"/>
    </xf>
    <xf numFmtId="171" fontId="5" fillId="4" borderId="17" xfId="1" applyNumberFormat="1" applyFont="1" applyFill="1" applyBorder="1" applyAlignment="1">
      <alignment horizontal="center" vertical="center" wrapText="1"/>
    </xf>
    <xf numFmtId="165" fontId="5" fillId="4" borderId="3" xfId="3" applyFont="1" applyFill="1" applyBorder="1" applyAlignment="1">
      <alignment horizontal="center" vertical="center" wrapText="1"/>
    </xf>
    <xf numFmtId="165" fontId="5" fillId="4" borderId="12" xfId="3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165" fontId="6" fillId="4" borderId="3" xfId="3" applyFont="1" applyFill="1" applyBorder="1" applyAlignment="1">
      <alignment horizontal="center" vertical="center" wrapText="1"/>
    </xf>
    <xf numFmtId="165" fontId="6" fillId="4" borderId="12" xfId="3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24" xfId="1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4" fontId="5" fillId="4" borderId="13" xfId="0" applyNumberFormat="1" applyFont="1" applyFill="1" applyBorder="1" applyAlignment="1">
      <alignment horizontal="center" vertical="center" wrapText="1"/>
    </xf>
    <xf numFmtId="171" fontId="5" fillId="4" borderId="13" xfId="1" applyNumberFormat="1" applyFont="1" applyFill="1" applyBorder="1" applyAlignment="1">
      <alignment horizontal="center" vertical="center" wrapText="1"/>
    </xf>
    <xf numFmtId="171" fontId="5" fillId="4" borderId="20" xfId="1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10" fontId="5" fillId="4" borderId="20" xfId="2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7" fillId="5" borderId="12" xfId="1" applyNumberFormat="1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64" fontId="5" fillId="4" borderId="13" xfId="4" applyNumberFormat="1" applyFont="1" applyFill="1" applyBorder="1" applyAlignment="1">
      <alignment horizontal="center" vertical="center" wrapText="1"/>
    </xf>
    <xf numFmtId="164" fontId="5" fillId="4" borderId="20" xfId="4" applyNumberFormat="1" applyFont="1" applyFill="1" applyBorder="1" applyAlignment="1">
      <alignment horizontal="center" vertical="center" wrapText="1"/>
    </xf>
    <xf numFmtId="10" fontId="5" fillId="4" borderId="13" xfId="6" applyNumberFormat="1" applyFont="1" applyFill="1" applyBorder="1" applyAlignment="1">
      <alignment horizontal="center" vertical="center" wrapText="1"/>
    </xf>
    <xf numFmtId="10" fontId="5" fillId="4" borderId="20" xfId="6" applyNumberFormat="1" applyFont="1" applyFill="1" applyBorder="1" applyAlignment="1">
      <alignment horizontal="center" vertical="center" wrapText="1"/>
    </xf>
    <xf numFmtId="170" fontId="6" fillId="4" borderId="3" xfId="6" applyNumberFormat="1" applyFont="1" applyFill="1" applyBorder="1" applyAlignment="1">
      <alignment horizontal="center" vertical="center" wrapText="1"/>
    </xf>
    <xf numFmtId="170" fontId="6" fillId="4" borderId="12" xfId="6" applyNumberFormat="1" applyFont="1" applyFill="1" applyBorder="1" applyAlignment="1">
      <alignment horizontal="center" vertical="center" wrapText="1"/>
    </xf>
    <xf numFmtId="43" fontId="6" fillId="5" borderId="18" xfId="4" applyFont="1" applyFill="1" applyBorder="1" applyAlignment="1">
      <alignment horizontal="center" vertical="center" wrapText="1"/>
    </xf>
    <xf numFmtId="43" fontId="6" fillId="5" borderId="24" xfId="4" applyFont="1" applyFill="1" applyBorder="1" applyAlignment="1">
      <alignment horizontal="center" vertical="center" wrapText="1"/>
    </xf>
    <xf numFmtId="43" fontId="5" fillId="4" borderId="3" xfId="4" applyFont="1" applyFill="1" applyBorder="1" applyAlignment="1">
      <alignment horizontal="center" vertical="center" wrapText="1"/>
    </xf>
    <xf numFmtId="43" fontId="7" fillId="5" borderId="12" xfId="4" applyFont="1" applyFill="1" applyBorder="1" applyAlignment="1">
      <alignment horizontal="center" vertical="center" wrapText="1"/>
    </xf>
    <xf numFmtId="43" fontId="6" fillId="5" borderId="13" xfId="4" applyFont="1" applyFill="1" applyBorder="1" applyAlignment="1">
      <alignment horizontal="center" vertical="center" wrapText="1"/>
    </xf>
    <xf numFmtId="43" fontId="6" fillId="5" borderId="20" xfId="4" applyFont="1" applyFill="1" applyBorder="1" applyAlignment="1">
      <alignment horizontal="center" vertical="center" wrapText="1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4" borderId="13" xfId="1" applyNumberFormat="1" applyFont="1" applyFill="1" applyBorder="1" applyAlignment="1">
      <alignment horizontal="center" vertical="center" wrapText="1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center" vertical="center" wrapText="1"/>
    </xf>
    <xf numFmtId="164" fontId="5" fillId="4" borderId="8" xfId="1" applyNumberFormat="1" applyFont="1" applyFill="1" applyBorder="1" applyAlignment="1">
      <alignment horizontal="center" vertical="center" wrapText="1"/>
    </xf>
    <xf numFmtId="164" fontId="5" fillId="4" borderId="16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</cellXfs>
  <cellStyles count="34"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Millares" xfId="1" builtinId="3"/>
    <cellStyle name="Millares 2 10 2" xfId="4"/>
    <cellStyle name="Millares_AGOSTO2003" xfId="3"/>
    <cellStyle name="Normal" xfId="0" builtinId="0"/>
    <cellStyle name="Normal 10" xfId="7"/>
    <cellStyle name="Normal_DEUDA-DICIEMBRE-2001" xfId="5"/>
    <cellStyle name="Porcentaje 2" xfId="6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1</xdr:col>
      <xdr:colOff>95885</xdr:colOff>
      <xdr:row>2</xdr:row>
      <xdr:rowOff>115570</xdr:rowOff>
    </xdr:to>
    <xdr:sp macro="" textlink="">
      <xdr:nvSpPr>
        <xdr:cNvPr id="1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398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1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266446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1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17576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1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1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17576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1219835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436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306832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536448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56134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5364480" y="56134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theme="9" tint="-0.499984740745262"/>
  </sheetPr>
  <dimension ref="A1:AT67"/>
  <sheetViews>
    <sheetView showGridLines="0" tabSelected="1" zoomScale="80" zoomScaleNormal="80" zoomScalePage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6" sqref="B16"/>
    </sheetView>
  </sheetViews>
  <sheetFormatPr baseColWidth="10" defaultRowHeight="14" x14ac:dyDescent="0"/>
  <cols>
    <col min="1" max="1" width="18.1640625" customWidth="1"/>
    <col min="2" max="2" width="19.6640625" customWidth="1"/>
    <col min="3" max="3" width="36.33203125" customWidth="1"/>
    <col min="4" max="4" width="24.6640625" customWidth="1"/>
    <col min="5" max="5" width="17.6640625" customWidth="1"/>
    <col min="6" max="6" width="23.6640625" customWidth="1"/>
    <col min="7" max="7" width="15.1640625" style="111" customWidth="1"/>
    <col min="8" max="9" width="19.5" style="152" customWidth="1"/>
    <col min="10" max="10" width="13.33203125" customWidth="1"/>
    <col min="11" max="12" width="21.6640625" style="152" customWidth="1"/>
    <col min="13" max="14" width="10.6640625" customWidth="1"/>
    <col min="15" max="15" width="4.6640625" customWidth="1"/>
    <col min="16" max="16" width="9.5" customWidth="1"/>
    <col min="17" max="17" width="20.33203125" customWidth="1"/>
    <col min="18" max="18" width="14.6640625" style="111" customWidth="1"/>
    <col min="19" max="19" width="16.6640625" customWidth="1"/>
    <col min="20" max="20" width="9.1640625" customWidth="1"/>
    <col min="21" max="21" width="14.1640625" customWidth="1"/>
    <col min="22" max="23" width="16.5" style="152" bestFit="1" customWidth="1"/>
    <col min="24" max="25" width="19.33203125" customWidth="1"/>
    <col min="26" max="26" width="13.6640625" customWidth="1"/>
    <col min="27" max="27" width="19.1640625" customWidth="1"/>
    <col min="28" max="28" width="14.6640625" customWidth="1"/>
    <col min="29" max="29" width="18.6640625" bestFit="1" customWidth="1"/>
    <col min="30" max="30" width="54.5" customWidth="1"/>
    <col min="31" max="34" width="15.1640625" customWidth="1"/>
    <col min="35" max="35" width="28.5" customWidth="1"/>
    <col min="36" max="36" width="15.1640625" customWidth="1"/>
  </cols>
  <sheetData>
    <row r="1" spans="1:46">
      <c r="A1" s="113" t="s">
        <v>166</v>
      </c>
      <c r="B1" s="114" t="s">
        <v>163</v>
      </c>
      <c r="C1" s="1"/>
      <c r="D1" s="2"/>
      <c r="E1" s="2"/>
      <c r="F1" s="3"/>
      <c r="G1" s="4"/>
      <c r="H1" s="292"/>
      <c r="I1" s="292"/>
      <c r="J1" s="4"/>
      <c r="K1" s="305"/>
      <c r="L1" s="305"/>
      <c r="M1" s="6"/>
      <c r="N1" s="7"/>
      <c r="O1" s="7"/>
      <c r="P1" s="6"/>
      <c r="Q1" s="6"/>
      <c r="R1" s="4"/>
      <c r="S1" s="4"/>
      <c r="T1" s="8"/>
      <c r="U1" s="4"/>
      <c r="V1" s="305"/>
      <c r="W1" s="305"/>
      <c r="X1" s="9"/>
      <c r="Y1" s="7"/>
      <c r="Z1" s="7"/>
      <c r="AA1" s="5"/>
      <c r="AB1" s="7"/>
      <c r="AC1" s="10"/>
      <c r="AD1" s="3"/>
      <c r="AE1" s="3"/>
      <c r="AF1" s="3"/>
      <c r="AG1" s="10"/>
      <c r="AH1" s="3"/>
      <c r="AI1" s="3"/>
      <c r="AJ1" s="10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12"/>
      <c r="B2" s="12"/>
      <c r="C2" s="13"/>
      <c r="D2" s="13"/>
      <c r="E2" s="13"/>
      <c r="F2" s="13"/>
      <c r="G2" s="14"/>
      <c r="H2" s="293"/>
      <c r="I2" s="293"/>
      <c r="J2" s="14"/>
      <c r="K2" s="306"/>
      <c r="L2" s="306"/>
      <c r="M2" s="16"/>
      <c r="N2" s="13"/>
      <c r="O2" s="331" t="s">
        <v>0</v>
      </c>
      <c r="P2" s="331"/>
      <c r="Q2" s="331"/>
      <c r="R2" s="331"/>
      <c r="S2" s="331"/>
      <c r="T2" s="331"/>
      <c r="U2" s="331"/>
      <c r="V2" s="331"/>
      <c r="W2" s="331"/>
      <c r="X2" s="17"/>
      <c r="Y2" s="18"/>
      <c r="Z2" s="18"/>
      <c r="AA2" s="19"/>
      <c r="AB2" s="13"/>
      <c r="AC2" s="15"/>
      <c r="AD2" s="13"/>
      <c r="AE2" s="13"/>
      <c r="AF2" s="13"/>
      <c r="AG2" s="15"/>
      <c r="AH2" s="13"/>
      <c r="AI2" s="13"/>
      <c r="AJ2" s="15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>
      <c r="A3" s="20"/>
      <c r="B3" s="20"/>
      <c r="C3" s="20"/>
      <c r="D3" s="20"/>
      <c r="E3" s="20"/>
      <c r="F3" s="21"/>
      <c r="G3" s="22"/>
      <c r="H3" s="294"/>
      <c r="I3" s="294"/>
      <c r="J3" s="22"/>
      <c r="K3" s="307"/>
      <c r="L3" s="307"/>
      <c r="M3" s="23"/>
      <c r="N3" s="24"/>
      <c r="O3" s="332">
        <v>43008</v>
      </c>
      <c r="P3" s="332"/>
      <c r="Q3" s="332"/>
      <c r="R3" s="332"/>
      <c r="S3" s="332"/>
      <c r="T3" s="332"/>
      <c r="U3" s="332"/>
      <c r="V3" s="332"/>
      <c r="W3" s="332"/>
      <c r="X3" s="17"/>
      <c r="Y3" s="18"/>
      <c r="Z3" s="18"/>
      <c r="AA3" s="19"/>
      <c r="AB3" s="24"/>
      <c r="AC3" s="25"/>
      <c r="AD3" s="21"/>
      <c r="AE3" s="21"/>
      <c r="AF3" s="21"/>
      <c r="AG3" s="25"/>
      <c r="AH3" s="21"/>
      <c r="AI3" s="21"/>
      <c r="AJ3" s="25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15" thickBot="1">
      <c r="A4" s="21"/>
      <c r="B4" s="21"/>
      <c r="C4" s="26"/>
      <c r="D4" s="20"/>
      <c r="E4" s="20"/>
      <c r="F4" s="21"/>
      <c r="G4" s="22"/>
      <c r="H4" s="294"/>
      <c r="I4" s="294"/>
      <c r="J4" s="22"/>
      <c r="K4" s="307"/>
      <c r="L4" s="307"/>
      <c r="M4" s="23"/>
      <c r="N4" s="24"/>
      <c r="O4" s="333" t="s">
        <v>1</v>
      </c>
      <c r="P4" s="333"/>
      <c r="Q4" s="333"/>
      <c r="R4" s="333"/>
      <c r="S4" s="333"/>
      <c r="T4" s="333"/>
      <c r="U4" s="333"/>
      <c r="V4" s="333"/>
      <c r="W4" s="333"/>
      <c r="X4" s="27"/>
      <c r="Y4" s="28"/>
      <c r="Z4" s="28"/>
      <c r="AA4" s="29"/>
      <c r="AB4" s="24"/>
      <c r="AC4" s="25"/>
      <c r="AD4" s="21"/>
      <c r="AE4" s="21"/>
      <c r="AF4" s="21"/>
      <c r="AG4" s="25"/>
      <c r="AH4" s="21"/>
      <c r="AI4" s="21"/>
      <c r="AJ4" s="25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s="316" customFormat="1" ht="26">
      <c r="A5" s="342" t="s">
        <v>2</v>
      </c>
      <c r="B5" s="325" t="s">
        <v>3</v>
      </c>
      <c r="C5" s="345" t="s">
        <v>4</v>
      </c>
      <c r="D5" s="345" t="s">
        <v>5</v>
      </c>
      <c r="E5" s="345" t="s">
        <v>6</v>
      </c>
      <c r="F5" s="345" t="s">
        <v>7</v>
      </c>
      <c r="G5" s="345"/>
      <c r="H5" s="347" t="s">
        <v>8</v>
      </c>
      <c r="I5" s="350" t="s">
        <v>9</v>
      </c>
      <c r="J5" s="328" t="s">
        <v>10</v>
      </c>
      <c r="K5" s="308" t="s">
        <v>11</v>
      </c>
      <c r="L5" s="308" t="s">
        <v>12</v>
      </c>
      <c r="M5" s="355" t="s">
        <v>13</v>
      </c>
      <c r="N5" s="356"/>
      <c r="O5" s="334" t="s">
        <v>14</v>
      </c>
      <c r="P5" s="335"/>
      <c r="Q5" s="325" t="s">
        <v>181</v>
      </c>
      <c r="R5" s="340" t="s">
        <v>57</v>
      </c>
      <c r="S5" s="328" t="s">
        <v>15</v>
      </c>
      <c r="T5" s="361" t="s">
        <v>16</v>
      </c>
      <c r="U5" s="340" t="s">
        <v>17</v>
      </c>
      <c r="V5" s="364" t="s">
        <v>18</v>
      </c>
      <c r="W5" s="365"/>
      <c r="X5" s="368" t="s">
        <v>19</v>
      </c>
      <c r="Y5" s="371" t="s">
        <v>20</v>
      </c>
      <c r="Z5" s="371" t="s">
        <v>21</v>
      </c>
      <c r="AA5" s="382" t="s">
        <v>22</v>
      </c>
      <c r="AB5" s="368" t="s">
        <v>23</v>
      </c>
      <c r="AC5" s="385" t="s">
        <v>24</v>
      </c>
      <c r="AD5" s="325" t="s">
        <v>25</v>
      </c>
      <c r="AE5" s="334" t="s">
        <v>26</v>
      </c>
      <c r="AF5" s="390"/>
      <c r="AG5" s="335"/>
      <c r="AH5" s="334" t="s">
        <v>27</v>
      </c>
      <c r="AI5" s="390"/>
      <c r="AJ5" s="39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1:46" s="316" customFormat="1">
      <c r="A6" s="343"/>
      <c r="B6" s="326"/>
      <c r="C6" s="326"/>
      <c r="D6" s="326"/>
      <c r="E6" s="326"/>
      <c r="F6" s="376" t="s">
        <v>28</v>
      </c>
      <c r="G6" s="377" t="s">
        <v>29</v>
      </c>
      <c r="H6" s="348"/>
      <c r="I6" s="351"/>
      <c r="J6" s="353"/>
      <c r="K6" s="378" t="s">
        <v>30</v>
      </c>
      <c r="L6" s="378" t="s">
        <v>30</v>
      </c>
      <c r="M6" s="380" t="s">
        <v>31</v>
      </c>
      <c r="N6" s="376" t="s">
        <v>32</v>
      </c>
      <c r="O6" s="336"/>
      <c r="P6" s="337"/>
      <c r="Q6" s="326"/>
      <c r="R6" s="329"/>
      <c r="S6" s="329"/>
      <c r="T6" s="362"/>
      <c r="U6" s="329"/>
      <c r="V6" s="366"/>
      <c r="W6" s="367"/>
      <c r="X6" s="369"/>
      <c r="Y6" s="372"/>
      <c r="Z6" s="372"/>
      <c r="AA6" s="383"/>
      <c r="AB6" s="369"/>
      <c r="AC6" s="386"/>
      <c r="AD6" s="388"/>
      <c r="AE6" s="359" t="s">
        <v>33</v>
      </c>
      <c r="AF6" s="359" t="s">
        <v>34</v>
      </c>
      <c r="AG6" s="357" t="s">
        <v>35</v>
      </c>
      <c r="AH6" s="359" t="s">
        <v>36</v>
      </c>
      <c r="AI6" s="359" t="s">
        <v>37</v>
      </c>
      <c r="AJ6" s="374" t="s">
        <v>38</v>
      </c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s="316" customFormat="1" ht="15" thickBot="1">
      <c r="A7" s="344"/>
      <c r="B7" s="327"/>
      <c r="C7" s="346"/>
      <c r="D7" s="346"/>
      <c r="E7" s="346"/>
      <c r="F7" s="327"/>
      <c r="G7" s="330"/>
      <c r="H7" s="349"/>
      <c r="I7" s="352"/>
      <c r="J7" s="354"/>
      <c r="K7" s="379"/>
      <c r="L7" s="379"/>
      <c r="M7" s="381"/>
      <c r="N7" s="327"/>
      <c r="O7" s="338"/>
      <c r="P7" s="339"/>
      <c r="Q7" s="327"/>
      <c r="R7" s="341"/>
      <c r="S7" s="330"/>
      <c r="T7" s="363"/>
      <c r="U7" s="341"/>
      <c r="V7" s="314" t="s">
        <v>39</v>
      </c>
      <c r="W7" s="314" t="s">
        <v>40</v>
      </c>
      <c r="X7" s="370"/>
      <c r="Y7" s="373"/>
      <c r="Z7" s="373"/>
      <c r="AA7" s="384"/>
      <c r="AB7" s="370"/>
      <c r="AC7" s="387"/>
      <c r="AD7" s="389"/>
      <c r="AE7" s="360"/>
      <c r="AF7" s="360"/>
      <c r="AG7" s="358"/>
      <c r="AH7" s="360"/>
      <c r="AI7" s="360"/>
      <c r="AJ7" s="375"/>
      <c r="AK7" s="31"/>
      <c r="AL7" s="31"/>
      <c r="AM7" s="31"/>
      <c r="AN7" s="31"/>
      <c r="AO7" s="31"/>
      <c r="AP7" s="31"/>
      <c r="AQ7" s="31"/>
      <c r="AR7" s="31"/>
      <c r="AS7" s="31"/>
      <c r="AT7" s="31"/>
    </row>
    <row r="8" spans="1:46">
      <c r="A8" s="193" t="s">
        <v>41</v>
      </c>
      <c r="B8" s="194" t="s">
        <v>94</v>
      </c>
      <c r="C8" s="193" t="s">
        <v>61</v>
      </c>
      <c r="D8" s="84" t="s">
        <v>168</v>
      </c>
      <c r="E8" s="84" t="s">
        <v>85</v>
      </c>
      <c r="F8" s="34" t="s">
        <v>95</v>
      </c>
      <c r="G8" s="85">
        <v>42194</v>
      </c>
      <c r="H8" s="295">
        <v>3381748007.4000001</v>
      </c>
      <c r="I8" s="296">
        <v>3381748007.4000001</v>
      </c>
      <c r="J8" s="195">
        <v>42201</v>
      </c>
      <c r="K8" s="140">
        <v>3328221769.4000001</v>
      </c>
      <c r="L8" s="140">
        <v>3320237153.4000001</v>
      </c>
      <c r="M8" s="88"/>
      <c r="N8" s="90" t="s">
        <v>43</v>
      </c>
      <c r="O8" s="90" t="s">
        <v>63</v>
      </c>
      <c r="P8" s="88">
        <v>1.26E-2</v>
      </c>
      <c r="Q8" s="322">
        <v>8.6324999999999999E-2</v>
      </c>
      <c r="R8" s="85">
        <v>42181</v>
      </c>
      <c r="S8" s="85"/>
      <c r="T8" s="196">
        <v>7300</v>
      </c>
      <c r="U8" s="85">
        <v>49476</v>
      </c>
      <c r="V8" s="295">
        <f>+K8-L8</f>
        <v>7984616</v>
      </c>
      <c r="W8" s="295">
        <v>73256670.819500193</v>
      </c>
      <c r="X8" s="91" t="s">
        <v>44</v>
      </c>
      <c r="Y8" s="91" t="s">
        <v>44</v>
      </c>
      <c r="Z8" s="197"/>
      <c r="AA8" s="92"/>
      <c r="AB8" s="193"/>
      <c r="AC8" s="198"/>
      <c r="AD8" s="93" t="s">
        <v>96</v>
      </c>
      <c r="AE8" s="199"/>
      <c r="AF8" s="193"/>
      <c r="AG8" s="200"/>
      <c r="AH8" s="193"/>
      <c r="AI8" s="193"/>
      <c r="AJ8" s="201"/>
    </row>
    <row r="9" spans="1:46">
      <c r="A9" s="193" t="s">
        <v>45</v>
      </c>
      <c r="B9" s="194" t="s">
        <v>94</v>
      </c>
      <c r="C9" s="193" t="s">
        <v>61</v>
      </c>
      <c r="D9" s="84" t="s">
        <v>168</v>
      </c>
      <c r="E9" s="84" t="s">
        <v>42</v>
      </c>
      <c r="F9" s="34" t="s">
        <v>97</v>
      </c>
      <c r="G9" s="85">
        <v>42194</v>
      </c>
      <c r="H9" s="295">
        <v>4160000000</v>
      </c>
      <c r="I9" s="296">
        <v>3983953924.0900002</v>
      </c>
      <c r="J9" s="195">
        <v>42201</v>
      </c>
      <c r="K9" s="140">
        <v>3982998948.6899991</v>
      </c>
      <c r="L9" s="140">
        <v>3982839621.6599989</v>
      </c>
      <c r="M9" s="88"/>
      <c r="N9" s="89" t="s">
        <v>43</v>
      </c>
      <c r="O9" s="90" t="s">
        <v>63</v>
      </c>
      <c r="P9" s="88">
        <v>2.1499999999999998E-2</v>
      </c>
      <c r="Q9" s="322">
        <v>9.5225000000000004E-2</v>
      </c>
      <c r="R9" s="85">
        <v>42186</v>
      </c>
      <c r="S9" s="85"/>
      <c r="T9" s="196">
        <v>10950</v>
      </c>
      <c r="U9" s="85">
        <v>53129</v>
      </c>
      <c r="V9" s="295">
        <f t="shared" ref="V9:V20" si="0">+K9-L9</f>
        <v>159327.03000020981</v>
      </c>
      <c r="W9" s="295">
        <v>96797038.346286118</v>
      </c>
      <c r="X9" s="91" t="s">
        <v>44</v>
      </c>
      <c r="Y9" s="91" t="s">
        <v>44</v>
      </c>
      <c r="Z9" s="197"/>
      <c r="AA9" s="92"/>
      <c r="AB9" s="193"/>
      <c r="AC9" s="198"/>
      <c r="AD9" s="93" t="s">
        <v>96</v>
      </c>
      <c r="AE9" s="199"/>
      <c r="AF9" s="193"/>
      <c r="AG9" s="200"/>
      <c r="AH9" s="193"/>
      <c r="AI9" s="193"/>
      <c r="AJ9" s="201"/>
    </row>
    <row r="10" spans="1:46">
      <c r="A10" s="193" t="s">
        <v>46</v>
      </c>
      <c r="B10" s="194" t="s">
        <v>94</v>
      </c>
      <c r="C10" s="193" t="s">
        <v>61</v>
      </c>
      <c r="D10" s="84" t="s">
        <v>168</v>
      </c>
      <c r="E10" s="84" t="s">
        <v>84</v>
      </c>
      <c r="F10" s="34" t="s">
        <v>98</v>
      </c>
      <c r="G10" s="85">
        <v>42194</v>
      </c>
      <c r="H10" s="295">
        <v>4157002513.02</v>
      </c>
      <c r="I10" s="296">
        <v>4157002513.02</v>
      </c>
      <c r="J10" s="195">
        <v>42201</v>
      </c>
      <c r="K10" s="140">
        <v>4143726404.8079953</v>
      </c>
      <c r="L10" s="140">
        <v>4141656729.9474783</v>
      </c>
      <c r="M10" s="88"/>
      <c r="N10" s="89" t="s">
        <v>43</v>
      </c>
      <c r="O10" s="90" t="s">
        <v>63</v>
      </c>
      <c r="P10" s="88">
        <v>1.5699999999999999E-2</v>
      </c>
      <c r="Q10" s="322">
        <v>8.9425000000000004E-2</v>
      </c>
      <c r="R10" s="85">
        <v>42186</v>
      </c>
      <c r="S10" s="85"/>
      <c r="T10" s="196">
        <v>9125</v>
      </c>
      <c r="U10" s="85">
        <v>51303</v>
      </c>
      <c r="V10" s="295">
        <f t="shared" si="0"/>
        <v>2069674.860517025</v>
      </c>
      <c r="W10" s="295">
        <v>94546781.041484714</v>
      </c>
      <c r="X10" s="91" t="s">
        <v>44</v>
      </c>
      <c r="Y10" s="91" t="s">
        <v>44</v>
      </c>
      <c r="Z10" s="197"/>
      <c r="AA10" s="92"/>
      <c r="AB10" s="193"/>
      <c r="AC10" s="198"/>
      <c r="AD10" s="93" t="s">
        <v>96</v>
      </c>
      <c r="AE10" s="199"/>
      <c r="AF10" s="193"/>
      <c r="AG10" s="200"/>
      <c r="AH10" s="193"/>
      <c r="AI10" s="193"/>
      <c r="AJ10" s="201"/>
    </row>
    <row r="11" spans="1:46">
      <c r="A11" s="193" t="s">
        <v>47</v>
      </c>
      <c r="B11" s="194" t="s">
        <v>94</v>
      </c>
      <c r="C11" s="193" t="s">
        <v>61</v>
      </c>
      <c r="D11" s="174" t="s">
        <v>168</v>
      </c>
      <c r="E11" s="174" t="s">
        <v>86</v>
      </c>
      <c r="F11" s="122" t="s">
        <v>99</v>
      </c>
      <c r="G11" s="127">
        <v>40816</v>
      </c>
      <c r="H11" s="297">
        <v>6432596506.5799999</v>
      </c>
      <c r="I11" s="296">
        <v>6424732887.96</v>
      </c>
      <c r="J11" s="195">
        <v>42201</v>
      </c>
      <c r="K11" s="140">
        <v>6323046787.96</v>
      </c>
      <c r="L11" s="140">
        <v>6307877787.96</v>
      </c>
      <c r="M11" s="125"/>
      <c r="N11" s="126" t="s">
        <v>43</v>
      </c>
      <c r="O11" s="154" t="s">
        <v>63</v>
      </c>
      <c r="P11" s="125">
        <v>1.2999999999999999E-2</v>
      </c>
      <c r="Q11" s="323">
        <v>8.6724999999999997E-2</v>
      </c>
      <c r="R11" s="127">
        <v>42181</v>
      </c>
      <c r="S11" s="127"/>
      <c r="T11" s="196">
        <v>7300</v>
      </c>
      <c r="U11" s="127">
        <v>49476</v>
      </c>
      <c r="V11" s="295">
        <f t="shared" si="0"/>
        <v>15169000</v>
      </c>
      <c r="W11" s="297">
        <v>139820871.68199277</v>
      </c>
      <c r="X11" s="175" t="s">
        <v>44</v>
      </c>
      <c r="Y11" s="175" t="s">
        <v>44</v>
      </c>
      <c r="Z11" s="197"/>
      <c r="AA11" s="176"/>
      <c r="AB11" s="193"/>
      <c r="AC11" s="198"/>
      <c r="AD11" s="93" t="s">
        <v>96</v>
      </c>
      <c r="AE11" s="199"/>
      <c r="AF11" s="193"/>
      <c r="AG11" s="200"/>
      <c r="AH11" s="193"/>
      <c r="AI11" s="193"/>
      <c r="AJ11" s="201"/>
    </row>
    <row r="12" spans="1:46">
      <c r="A12" s="193" t="s">
        <v>48</v>
      </c>
      <c r="B12" s="194" t="s">
        <v>94</v>
      </c>
      <c r="C12" s="193" t="s">
        <v>61</v>
      </c>
      <c r="D12" s="174" t="s">
        <v>168</v>
      </c>
      <c r="E12" s="174" t="s">
        <v>82</v>
      </c>
      <c r="F12" s="122" t="s">
        <v>100</v>
      </c>
      <c r="G12" s="127">
        <v>40816</v>
      </c>
      <c r="H12" s="297">
        <v>3633198396.1399999</v>
      </c>
      <c r="I12" s="296">
        <v>3633198396.1399999</v>
      </c>
      <c r="J12" s="195">
        <v>42201</v>
      </c>
      <c r="K12" s="140">
        <v>3575692192.1406035</v>
      </c>
      <c r="L12" s="140">
        <v>3567113876.8020811</v>
      </c>
      <c r="M12" s="125"/>
      <c r="N12" s="126" t="s">
        <v>43</v>
      </c>
      <c r="O12" s="154" t="s">
        <v>63</v>
      </c>
      <c r="P12" s="125">
        <v>1.7000000000000001E-2</v>
      </c>
      <c r="Q12" s="323">
        <v>9.0725E-2</v>
      </c>
      <c r="R12" s="127">
        <v>42185</v>
      </c>
      <c r="S12" s="127"/>
      <c r="T12" s="196">
        <v>7300</v>
      </c>
      <c r="U12" s="127">
        <v>49476</v>
      </c>
      <c r="V12" s="295">
        <f t="shared" si="0"/>
        <v>8578315.3385224342</v>
      </c>
      <c r="W12" s="297">
        <v>82721127.471870497</v>
      </c>
      <c r="X12" s="175" t="s">
        <v>44</v>
      </c>
      <c r="Y12" s="175" t="s">
        <v>44</v>
      </c>
      <c r="Z12" s="197"/>
      <c r="AA12" s="176"/>
      <c r="AB12" s="193"/>
      <c r="AC12" s="198"/>
      <c r="AD12" s="93" t="s">
        <v>96</v>
      </c>
      <c r="AE12" s="199"/>
      <c r="AF12" s="193"/>
      <c r="AG12" s="200"/>
      <c r="AH12" s="193"/>
      <c r="AI12" s="193"/>
      <c r="AJ12" s="201"/>
    </row>
    <row r="13" spans="1:46">
      <c r="A13" s="193" t="s">
        <v>49</v>
      </c>
      <c r="B13" s="194" t="s">
        <v>94</v>
      </c>
      <c r="C13" s="193" t="s">
        <v>61</v>
      </c>
      <c r="D13" s="174" t="s">
        <v>168</v>
      </c>
      <c r="E13" s="174" t="s">
        <v>83</v>
      </c>
      <c r="F13" s="122" t="s">
        <v>101</v>
      </c>
      <c r="G13" s="127">
        <v>40816</v>
      </c>
      <c r="H13" s="297">
        <v>2064287384.01</v>
      </c>
      <c r="I13" s="296">
        <v>2064287384.01</v>
      </c>
      <c r="J13" s="195">
        <v>42201</v>
      </c>
      <c r="K13" s="140">
        <v>0</v>
      </c>
      <c r="L13" s="140"/>
      <c r="M13" s="125"/>
      <c r="N13" s="126" t="s">
        <v>43</v>
      </c>
      <c r="O13" s="154" t="s">
        <v>63</v>
      </c>
      <c r="P13" s="125">
        <v>2.5000000000000001E-2</v>
      </c>
      <c r="Q13" s="125"/>
      <c r="R13" s="127">
        <v>42185</v>
      </c>
      <c r="S13" s="127"/>
      <c r="T13" s="196">
        <v>7300</v>
      </c>
      <c r="U13" s="127">
        <v>49476</v>
      </c>
      <c r="V13" s="295"/>
      <c r="W13" s="297"/>
      <c r="X13" s="175" t="s">
        <v>44</v>
      </c>
      <c r="Y13" s="175" t="s">
        <v>44</v>
      </c>
      <c r="Z13" s="197"/>
      <c r="AA13" s="176"/>
      <c r="AB13" s="193"/>
      <c r="AC13" s="198"/>
      <c r="AD13" s="93" t="s">
        <v>96</v>
      </c>
      <c r="AE13" s="199"/>
      <c r="AF13" s="193"/>
      <c r="AG13" s="200"/>
      <c r="AH13" s="193"/>
      <c r="AI13" s="193"/>
      <c r="AJ13" s="201"/>
    </row>
    <row r="14" spans="1:46">
      <c r="A14" s="193" t="s">
        <v>64</v>
      </c>
      <c r="B14" s="194" t="s">
        <v>94</v>
      </c>
      <c r="C14" s="193" t="s">
        <v>61</v>
      </c>
      <c r="D14" s="174" t="s">
        <v>168</v>
      </c>
      <c r="E14" s="174" t="s">
        <v>84</v>
      </c>
      <c r="F14" s="122" t="s">
        <v>102</v>
      </c>
      <c r="G14" s="127" t="s">
        <v>103</v>
      </c>
      <c r="H14" s="297">
        <v>6878417489.0699997</v>
      </c>
      <c r="I14" s="296">
        <v>6842997102.1099997</v>
      </c>
      <c r="J14" s="195">
        <v>42201</v>
      </c>
      <c r="K14" s="140">
        <v>6821142804.5151558</v>
      </c>
      <c r="L14" s="140">
        <v>6817735835.4242144</v>
      </c>
      <c r="M14" s="125"/>
      <c r="N14" s="126" t="s">
        <v>43</v>
      </c>
      <c r="O14" s="154" t="s">
        <v>63</v>
      </c>
      <c r="P14" s="125">
        <v>1.52E-2</v>
      </c>
      <c r="Q14" s="323">
        <v>8.8925000000000004E-2</v>
      </c>
      <c r="R14" s="127">
        <v>42181</v>
      </c>
      <c r="S14" s="127"/>
      <c r="T14" s="196">
        <v>9125</v>
      </c>
      <c r="U14" s="127">
        <v>49476</v>
      </c>
      <c r="V14" s="295">
        <f t="shared" si="0"/>
        <v>3406969.0909414291</v>
      </c>
      <c r="W14" s="297">
        <v>154765542.19770268</v>
      </c>
      <c r="X14" s="175" t="s">
        <v>44</v>
      </c>
      <c r="Y14" s="175" t="s">
        <v>44</v>
      </c>
      <c r="Z14" s="197"/>
      <c r="AA14" s="176"/>
      <c r="AB14" s="193"/>
      <c r="AC14" s="198"/>
      <c r="AD14" s="93" t="s">
        <v>96</v>
      </c>
      <c r="AE14" s="199"/>
      <c r="AF14" s="193"/>
      <c r="AG14" s="200"/>
      <c r="AH14" s="193"/>
      <c r="AI14" s="193"/>
      <c r="AJ14" s="201"/>
    </row>
    <row r="15" spans="1:46">
      <c r="A15" s="193" t="s">
        <v>65</v>
      </c>
      <c r="B15" s="194" t="s">
        <v>94</v>
      </c>
      <c r="C15" s="193" t="s">
        <v>61</v>
      </c>
      <c r="D15" s="84" t="s">
        <v>168</v>
      </c>
      <c r="E15" s="84" t="s">
        <v>88</v>
      </c>
      <c r="F15" s="34" t="s">
        <v>104</v>
      </c>
      <c r="G15" s="85">
        <v>40816</v>
      </c>
      <c r="H15" s="295">
        <v>1298334860</v>
      </c>
      <c r="I15" s="296">
        <v>1298334860</v>
      </c>
      <c r="J15" s="195">
        <v>42201</v>
      </c>
      <c r="K15" s="140">
        <v>1277784836</v>
      </c>
      <c r="L15" s="140">
        <v>1274719348</v>
      </c>
      <c r="M15" s="88"/>
      <c r="N15" s="89" t="s">
        <v>43</v>
      </c>
      <c r="O15" s="90" t="s">
        <v>63</v>
      </c>
      <c r="P15" s="88">
        <v>1.7500000000000002E-2</v>
      </c>
      <c r="Q15" s="88">
        <v>9.1225000000000001E-2</v>
      </c>
      <c r="R15" s="85">
        <v>42184</v>
      </c>
      <c r="S15" s="85"/>
      <c r="T15" s="196">
        <v>7300</v>
      </c>
      <c r="U15" s="85">
        <v>49476</v>
      </c>
      <c r="V15" s="295">
        <f t="shared" si="0"/>
        <v>3065488</v>
      </c>
      <c r="W15" s="295">
        <v>29723796.416458111</v>
      </c>
      <c r="X15" s="91" t="s">
        <v>44</v>
      </c>
      <c r="Y15" s="91" t="s">
        <v>44</v>
      </c>
      <c r="Z15" s="197"/>
      <c r="AA15" s="92"/>
      <c r="AB15" s="193"/>
      <c r="AC15" s="198"/>
      <c r="AD15" s="93" t="s">
        <v>96</v>
      </c>
      <c r="AE15" s="199"/>
      <c r="AF15" s="193"/>
      <c r="AG15" s="200"/>
      <c r="AH15" s="193"/>
      <c r="AI15" s="193"/>
      <c r="AJ15" s="201"/>
    </row>
    <row r="16" spans="1:46">
      <c r="A16" s="193" t="s">
        <v>66</v>
      </c>
      <c r="B16" s="194" t="s">
        <v>94</v>
      </c>
      <c r="C16" s="193" t="s">
        <v>61</v>
      </c>
      <c r="D16" s="84" t="s">
        <v>168</v>
      </c>
      <c r="E16" s="84" t="s">
        <v>85</v>
      </c>
      <c r="F16" s="34" t="s">
        <v>105</v>
      </c>
      <c r="G16" s="85">
        <v>40816</v>
      </c>
      <c r="H16" s="295">
        <v>1198636988.0799999</v>
      </c>
      <c r="I16" s="296">
        <v>1197171697.3299999</v>
      </c>
      <c r="J16" s="195">
        <v>42201</v>
      </c>
      <c r="K16" s="140">
        <v>1178222898.3299999</v>
      </c>
      <c r="L16" s="140">
        <v>1175396267.3299999</v>
      </c>
      <c r="M16" s="88"/>
      <c r="N16" s="89" t="s">
        <v>43</v>
      </c>
      <c r="O16" s="90" t="s">
        <v>63</v>
      </c>
      <c r="P16" s="88">
        <v>1.26E-2</v>
      </c>
      <c r="Q16" s="322">
        <v>8.6324999999999999E-2</v>
      </c>
      <c r="R16" s="85">
        <v>42181</v>
      </c>
      <c r="S16" s="85"/>
      <c r="T16" s="196">
        <v>7300</v>
      </c>
      <c r="U16" s="85">
        <v>49476</v>
      </c>
      <c r="V16" s="295">
        <f t="shared" si="0"/>
        <v>2826631</v>
      </c>
      <c r="W16" s="295">
        <v>25933574.441954214</v>
      </c>
      <c r="X16" s="91" t="s">
        <v>44</v>
      </c>
      <c r="Y16" s="91" t="s">
        <v>44</v>
      </c>
      <c r="Z16" s="197"/>
      <c r="AA16" s="92"/>
      <c r="AB16" s="193"/>
      <c r="AC16" s="198"/>
      <c r="AD16" s="93" t="s">
        <v>96</v>
      </c>
      <c r="AE16" s="199"/>
      <c r="AF16" s="193"/>
      <c r="AG16" s="200"/>
      <c r="AH16" s="193"/>
      <c r="AI16" s="193"/>
      <c r="AJ16" s="201"/>
    </row>
    <row r="17" spans="1:36">
      <c r="A17" s="193" t="s">
        <v>67</v>
      </c>
      <c r="B17" s="194" t="s">
        <v>94</v>
      </c>
      <c r="C17" s="193" t="s">
        <v>61</v>
      </c>
      <c r="D17" s="84" t="s">
        <v>168</v>
      </c>
      <c r="E17" s="84" t="s">
        <v>85</v>
      </c>
      <c r="F17" s="34" t="s">
        <v>106</v>
      </c>
      <c r="G17" s="85">
        <v>40816</v>
      </c>
      <c r="H17" s="295">
        <v>3788815532.0100002</v>
      </c>
      <c r="I17" s="296">
        <v>3784183840.8499999</v>
      </c>
      <c r="J17" s="195">
        <v>42201</v>
      </c>
      <c r="K17" s="140">
        <v>3724287852.8499999</v>
      </c>
      <c r="L17" s="140">
        <v>3715353047.8499999</v>
      </c>
      <c r="M17" s="88"/>
      <c r="N17" s="89" t="s">
        <v>43</v>
      </c>
      <c r="O17" s="90" t="s">
        <v>63</v>
      </c>
      <c r="P17" s="88">
        <v>1.26E-2</v>
      </c>
      <c r="Q17" s="322">
        <v>8.6324999999999999E-2</v>
      </c>
      <c r="R17" s="85">
        <v>42181</v>
      </c>
      <c r="S17" s="85"/>
      <c r="T17" s="196">
        <v>7300</v>
      </c>
      <c r="U17" s="85">
        <v>49476</v>
      </c>
      <c r="V17" s="295">
        <f t="shared" si="0"/>
        <v>8934805</v>
      </c>
      <c r="W17" s="295">
        <v>81974383.963353425</v>
      </c>
      <c r="X17" s="91" t="s">
        <v>44</v>
      </c>
      <c r="Y17" s="91" t="s">
        <v>44</v>
      </c>
      <c r="Z17" s="197"/>
      <c r="AA17" s="92"/>
      <c r="AB17" s="193"/>
      <c r="AC17" s="198"/>
      <c r="AD17" s="93" t="s">
        <v>96</v>
      </c>
      <c r="AE17" s="199"/>
      <c r="AF17" s="193"/>
      <c r="AG17" s="200"/>
      <c r="AH17" s="193"/>
      <c r="AI17" s="193"/>
      <c r="AJ17" s="201"/>
    </row>
    <row r="18" spans="1:36">
      <c r="A18" s="193" t="s">
        <v>68</v>
      </c>
      <c r="B18" s="194" t="s">
        <v>94</v>
      </c>
      <c r="C18" s="193" t="s">
        <v>61</v>
      </c>
      <c r="D18" s="84" t="s">
        <v>167</v>
      </c>
      <c r="E18" s="84" t="s">
        <v>42</v>
      </c>
      <c r="F18" s="34" t="s">
        <v>107</v>
      </c>
      <c r="G18" s="85">
        <v>42194</v>
      </c>
      <c r="H18" s="295">
        <v>0</v>
      </c>
      <c r="I18" s="295">
        <v>0</v>
      </c>
      <c r="J18" s="195"/>
      <c r="K18" s="140"/>
      <c r="L18" s="140"/>
      <c r="M18" s="88"/>
      <c r="N18" s="89" t="s">
        <v>43</v>
      </c>
      <c r="O18" s="90" t="s">
        <v>63</v>
      </c>
      <c r="P18" s="88" t="s">
        <v>108</v>
      </c>
      <c r="Q18" s="88"/>
      <c r="R18" s="85">
        <v>42186</v>
      </c>
      <c r="S18" s="85"/>
      <c r="T18" s="196">
        <v>11405</v>
      </c>
      <c r="U18" s="85">
        <v>17076</v>
      </c>
      <c r="V18" s="295"/>
      <c r="W18" s="295">
        <v>12512411.309999999</v>
      </c>
      <c r="X18" s="91" t="s">
        <v>44</v>
      </c>
      <c r="Y18" s="91"/>
      <c r="Z18" s="197"/>
      <c r="AA18" s="92"/>
      <c r="AB18" s="193"/>
      <c r="AC18" s="198"/>
      <c r="AD18" s="93"/>
      <c r="AE18" s="199"/>
      <c r="AF18" s="193"/>
      <c r="AG18" s="200"/>
      <c r="AH18" s="193"/>
      <c r="AI18" s="193"/>
      <c r="AJ18" s="201"/>
    </row>
    <row r="19" spans="1:36">
      <c r="A19" s="193" t="s">
        <v>69</v>
      </c>
      <c r="B19" s="194" t="s">
        <v>94</v>
      </c>
      <c r="C19" s="193" t="s">
        <v>61</v>
      </c>
      <c r="D19" s="84" t="s">
        <v>168</v>
      </c>
      <c r="E19" s="84" t="s">
        <v>84</v>
      </c>
      <c r="F19" s="34" t="s">
        <v>109</v>
      </c>
      <c r="G19" s="85">
        <v>42346</v>
      </c>
      <c r="H19" s="295">
        <v>830000000</v>
      </c>
      <c r="I19" s="296">
        <v>830000000</v>
      </c>
      <c r="J19" s="195">
        <v>42354</v>
      </c>
      <c r="K19" s="140">
        <v>0</v>
      </c>
      <c r="L19" s="140"/>
      <c r="M19" s="88"/>
      <c r="N19" s="89" t="s">
        <v>43</v>
      </c>
      <c r="O19" s="90" t="s">
        <v>63</v>
      </c>
      <c r="P19" s="88">
        <v>0.03</v>
      </c>
      <c r="Q19" s="88"/>
      <c r="R19" s="85">
        <v>42339</v>
      </c>
      <c r="S19" s="85"/>
      <c r="T19" s="196">
        <v>365</v>
      </c>
      <c r="U19" s="85">
        <v>42713</v>
      </c>
      <c r="V19" s="295"/>
      <c r="W19" s="295"/>
      <c r="X19" s="91" t="s">
        <v>87</v>
      </c>
      <c r="Y19" s="91"/>
      <c r="Z19" s="197"/>
      <c r="AA19" s="92"/>
      <c r="AB19" s="193"/>
      <c r="AC19" s="198"/>
      <c r="AD19" s="93" t="s">
        <v>96</v>
      </c>
      <c r="AE19" s="199"/>
      <c r="AF19" s="193"/>
      <c r="AG19" s="200"/>
      <c r="AH19" s="193"/>
      <c r="AI19" s="193"/>
      <c r="AJ19" s="201"/>
    </row>
    <row r="20" spans="1:36">
      <c r="A20" s="193" t="s">
        <v>70</v>
      </c>
      <c r="B20" s="194" t="s">
        <v>94</v>
      </c>
      <c r="C20" s="193" t="s">
        <v>61</v>
      </c>
      <c r="D20" s="84" t="s">
        <v>168</v>
      </c>
      <c r="E20" s="84" t="s">
        <v>85</v>
      </c>
      <c r="F20" s="34" t="s">
        <v>177</v>
      </c>
      <c r="G20" s="85">
        <v>42830</v>
      </c>
      <c r="H20" s="295">
        <v>2037814873</v>
      </c>
      <c r="I20" s="296">
        <v>2036295666.0279937</v>
      </c>
      <c r="J20" s="195"/>
      <c r="K20" s="140">
        <v>2031613877.5087049</v>
      </c>
      <c r="L20" s="140">
        <v>2026739905.2675564</v>
      </c>
      <c r="M20" s="88"/>
      <c r="N20" s="89" t="s">
        <v>43</v>
      </c>
      <c r="O20" s="90" t="s">
        <v>63</v>
      </c>
      <c r="P20" s="88">
        <v>1.7999999999999999E-2</v>
      </c>
      <c r="Q20" s="322">
        <v>9.1725000000000001E-2</v>
      </c>
      <c r="R20" s="85">
        <v>42807</v>
      </c>
      <c r="S20" s="85"/>
      <c r="T20" s="196">
        <v>6681</v>
      </c>
      <c r="U20" s="85">
        <v>49488</v>
      </c>
      <c r="V20" s="295">
        <f t="shared" si="0"/>
        <v>4873972.2411484718</v>
      </c>
      <c r="W20" s="295">
        <v>48491180.773352906</v>
      </c>
      <c r="X20" s="91" t="s">
        <v>44</v>
      </c>
      <c r="Y20" s="91" t="s">
        <v>44</v>
      </c>
      <c r="Z20" s="197"/>
      <c r="AA20" s="92"/>
      <c r="AB20" s="193"/>
      <c r="AC20" s="198"/>
      <c r="AD20" s="93" t="s">
        <v>96</v>
      </c>
      <c r="AE20" s="199"/>
      <c r="AF20" s="193"/>
      <c r="AG20" s="200"/>
      <c r="AH20" s="193"/>
      <c r="AI20" s="193"/>
      <c r="AJ20" s="201"/>
    </row>
    <row r="21" spans="1:36">
      <c r="A21" s="177" t="s">
        <v>50</v>
      </c>
      <c r="B21" s="178"/>
      <c r="C21" s="202"/>
      <c r="D21" s="202"/>
      <c r="E21" s="202"/>
      <c r="F21" s="203"/>
      <c r="G21" s="204"/>
      <c r="H21" s="298">
        <f>SUM(H8:H19 )</f>
        <v>37823037676.309998</v>
      </c>
      <c r="I21" s="298">
        <f>SUM(I8:I19 )</f>
        <v>37597610612.909996</v>
      </c>
      <c r="J21" s="204"/>
      <c r="K21" s="298">
        <f>SUM(K8:K20 )</f>
        <v>36386738372.202454</v>
      </c>
      <c r="L21" s="298">
        <f>SUM(L8:L20 )</f>
        <v>36329669573.641327</v>
      </c>
      <c r="M21" s="205"/>
      <c r="N21" s="206"/>
      <c r="O21" s="206"/>
      <c r="P21" s="205"/>
      <c r="Q21" s="205"/>
      <c r="R21" s="204"/>
      <c r="S21" s="204"/>
      <c r="T21" s="207"/>
      <c r="U21" s="204"/>
      <c r="V21" s="298">
        <f>SUM(V8:V20 )</f>
        <v>57068798.56112957</v>
      </c>
      <c r="W21" s="298">
        <f>SUM(W8:W20 )</f>
        <v>840543378.46395552</v>
      </c>
      <c r="X21" s="208"/>
      <c r="Y21" s="209"/>
      <c r="Z21" s="209"/>
      <c r="AA21" s="210"/>
      <c r="AB21" s="211"/>
      <c r="AC21" s="212">
        <f>SUM(AC8:AC19 )</f>
        <v>0</v>
      </c>
      <c r="AD21" s="213"/>
      <c r="AE21" s="213"/>
      <c r="AF21" s="213"/>
      <c r="AG21" s="214">
        <f>SUM(AG8:AG19 )</f>
        <v>0</v>
      </c>
      <c r="AH21" s="213"/>
      <c r="AI21" s="213"/>
      <c r="AJ21" s="215">
        <f>SUM(AJ8:AJ19 )</f>
        <v>0</v>
      </c>
    </row>
    <row r="22" spans="1:36">
      <c r="A22" s="216"/>
      <c r="B22" s="217"/>
      <c r="C22" s="95"/>
      <c r="D22" s="95"/>
      <c r="E22" s="95"/>
      <c r="F22" s="46"/>
      <c r="G22" s="96"/>
      <c r="H22" s="299"/>
      <c r="I22" s="300"/>
      <c r="J22" s="218"/>
      <c r="K22" s="140"/>
      <c r="L22" s="309"/>
      <c r="M22" s="100"/>
      <c r="N22" s="101"/>
      <c r="O22" s="101"/>
      <c r="P22" s="100"/>
      <c r="Q22" s="100"/>
      <c r="R22" s="96"/>
      <c r="S22" s="195"/>
      <c r="T22" s="219"/>
      <c r="U22" s="195"/>
      <c r="V22" s="311"/>
      <c r="W22" s="311"/>
      <c r="X22" s="102"/>
      <c r="Y22" s="49"/>
      <c r="Z22" s="49"/>
      <c r="AA22" s="103"/>
      <c r="AB22" s="216"/>
      <c r="AC22" s="220"/>
      <c r="AD22" s="105"/>
      <c r="AE22" s="124"/>
      <c r="AF22" s="216"/>
      <c r="AG22" s="200"/>
      <c r="AH22" s="216"/>
      <c r="AI22" s="216"/>
      <c r="AJ22" s="221"/>
    </row>
    <row r="23" spans="1:36">
      <c r="A23" s="216" t="s">
        <v>41</v>
      </c>
      <c r="B23" s="194" t="s">
        <v>94</v>
      </c>
      <c r="C23" s="95" t="s">
        <v>110</v>
      </c>
      <c r="D23" s="95" t="s">
        <v>168</v>
      </c>
      <c r="E23" s="95" t="s">
        <v>42</v>
      </c>
      <c r="F23" s="46" t="s">
        <v>111</v>
      </c>
      <c r="G23" s="96">
        <v>40574</v>
      </c>
      <c r="H23" s="299">
        <v>32000000</v>
      </c>
      <c r="I23" s="300">
        <v>31550787.09</v>
      </c>
      <c r="J23" s="218">
        <v>40584</v>
      </c>
      <c r="K23" s="309">
        <v>12561886.119999999</v>
      </c>
      <c r="L23" s="309">
        <v>11685475.359999999</v>
      </c>
      <c r="M23" s="100"/>
      <c r="N23" s="101" t="s">
        <v>43</v>
      </c>
      <c r="O23" s="101" t="s">
        <v>63</v>
      </c>
      <c r="P23" s="100">
        <v>2.5399999999999999E-2</v>
      </c>
      <c r="Q23" s="100">
        <v>9.8699999999999996E-2</v>
      </c>
      <c r="R23" s="96">
        <v>40542</v>
      </c>
      <c r="S23" s="195"/>
      <c r="T23" s="196">
        <v>3650</v>
      </c>
      <c r="U23" s="195">
        <v>44237</v>
      </c>
      <c r="V23" s="311">
        <f>+K23-L23</f>
        <v>876410.75999999978</v>
      </c>
      <c r="W23" s="317">
        <v>304030.13</v>
      </c>
      <c r="X23" s="102" t="s">
        <v>44</v>
      </c>
      <c r="Y23" s="102" t="s">
        <v>44</v>
      </c>
      <c r="Z23" s="49" t="s">
        <v>112</v>
      </c>
      <c r="AA23" s="103"/>
      <c r="AB23" s="216"/>
      <c r="AC23" s="220"/>
      <c r="AD23" s="105" t="s">
        <v>113</v>
      </c>
      <c r="AE23" s="124"/>
      <c r="AF23" s="216"/>
      <c r="AG23" s="200"/>
      <c r="AH23" s="216"/>
      <c r="AI23" s="216"/>
      <c r="AJ23" s="221"/>
    </row>
    <row r="24" spans="1:36">
      <c r="A24" s="193" t="s">
        <v>45</v>
      </c>
      <c r="B24" s="194" t="s">
        <v>94</v>
      </c>
      <c r="C24" s="95" t="s">
        <v>110</v>
      </c>
      <c r="D24" s="95" t="s">
        <v>168</v>
      </c>
      <c r="E24" s="95" t="s">
        <v>42</v>
      </c>
      <c r="F24" s="46" t="s">
        <v>114</v>
      </c>
      <c r="G24" s="96">
        <v>39365</v>
      </c>
      <c r="H24" s="299">
        <v>47082061</v>
      </c>
      <c r="I24" s="296">
        <v>47082061</v>
      </c>
      <c r="J24" s="195">
        <v>40739</v>
      </c>
      <c r="K24" s="140">
        <v>20237026.109999999</v>
      </c>
      <c r="L24" s="309">
        <v>18998024.52</v>
      </c>
      <c r="M24" s="100"/>
      <c r="N24" s="101" t="s">
        <v>43</v>
      </c>
      <c r="O24" s="101" t="s">
        <v>63</v>
      </c>
      <c r="P24" s="100">
        <v>1.84E-2</v>
      </c>
      <c r="Q24" s="100">
        <v>9.4299999999999995E-2</v>
      </c>
      <c r="R24" s="96">
        <v>40703</v>
      </c>
      <c r="S24" s="195">
        <v>40715</v>
      </c>
      <c r="T24" s="196">
        <v>3650</v>
      </c>
      <c r="U24" s="195">
        <v>44392</v>
      </c>
      <c r="V24" s="311">
        <f t="shared" ref="V24:V49" si="1">+K24-L24</f>
        <v>1239001.5899999999</v>
      </c>
      <c r="W24" s="315">
        <v>469217.74</v>
      </c>
      <c r="X24" s="102" t="s">
        <v>44</v>
      </c>
      <c r="Y24" s="102" t="s">
        <v>44</v>
      </c>
      <c r="Z24" s="197" t="s">
        <v>112</v>
      </c>
      <c r="AA24" s="103"/>
      <c r="AB24" s="193"/>
      <c r="AC24" s="198"/>
      <c r="AD24" s="105" t="s">
        <v>113</v>
      </c>
      <c r="AE24" s="199"/>
      <c r="AF24" s="193"/>
      <c r="AG24" s="200"/>
      <c r="AH24" s="193"/>
      <c r="AI24" s="193"/>
      <c r="AJ24" s="201"/>
    </row>
    <row r="25" spans="1:36">
      <c r="A25" s="193" t="s">
        <v>46</v>
      </c>
      <c r="B25" s="194" t="s">
        <v>94</v>
      </c>
      <c r="C25" s="95" t="s">
        <v>115</v>
      </c>
      <c r="D25" s="95" t="s">
        <v>168</v>
      </c>
      <c r="E25" s="95" t="s">
        <v>42</v>
      </c>
      <c r="F25" s="46" t="s">
        <v>116</v>
      </c>
      <c r="G25" s="96">
        <v>40574</v>
      </c>
      <c r="H25" s="299">
        <v>9250000</v>
      </c>
      <c r="I25" s="296">
        <v>9250000</v>
      </c>
      <c r="J25" s="195">
        <v>40597</v>
      </c>
      <c r="K25" s="140">
        <v>0</v>
      </c>
      <c r="L25" s="140"/>
      <c r="M25" s="100"/>
      <c r="N25" s="101" t="s">
        <v>43</v>
      </c>
      <c r="O25" s="101" t="s">
        <v>63</v>
      </c>
      <c r="P25" s="100">
        <v>2.75E-2</v>
      </c>
      <c r="Q25" s="100"/>
      <c r="R25" s="96">
        <v>40542</v>
      </c>
      <c r="S25" s="195"/>
      <c r="T25" s="196">
        <v>3650</v>
      </c>
      <c r="U25" s="195">
        <v>44165</v>
      </c>
      <c r="V25" s="311">
        <f t="shared" si="1"/>
        <v>0</v>
      </c>
      <c r="W25" s="317"/>
      <c r="X25" s="102" t="s">
        <v>44</v>
      </c>
      <c r="Y25" s="102" t="s">
        <v>44</v>
      </c>
      <c r="Z25" s="197" t="s">
        <v>112</v>
      </c>
      <c r="AA25" s="103"/>
      <c r="AB25" s="193"/>
      <c r="AC25" s="198"/>
      <c r="AD25" s="105" t="s">
        <v>113</v>
      </c>
      <c r="AE25" s="199"/>
      <c r="AF25" s="193"/>
      <c r="AG25" s="200"/>
      <c r="AH25" s="193"/>
      <c r="AI25" s="193"/>
      <c r="AJ25" s="201"/>
    </row>
    <row r="26" spans="1:36">
      <c r="A26" s="216" t="s">
        <v>47</v>
      </c>
      <c r="B26" s="194" t="s">
        <v>94</v>
      </c>
      <c r="C26" s="95" t="s">
        <v>115</v>
      </c>
      <c r="D26" s="95" t="s">
        <v>168</v>
      </c>
      <c r="E26" s="95" t="s">
        <v>42</v>
      </c>
      <c r="F26" s="46" t="s">
        <v>117</v>
      </c>
      <c r="G26" s="96">
        <v>40170</v>
      </c>
      <c r="H26" s="299">
        <v>5196124</v>
      </c>
      <c r="I26" s="296">
        <v>5196124</v>
      </c>
      <c r="J26" s="195">
        <v>40175</v>
      </c>
      <c r="K26" s="140">
        <v>0</v>
      </c>
      <c r="L26" s="140"/>
      <c r="M26" s="100"/>
      <c r="N26" s="101" t="s">
        <v>43</v>
      </c>
      <c r="O26" s="101" t="s">
        <v>63</v>
      </c>
      <c r="P26" s="100">
        <v>2.9499999999999998E-2</v>
      </c>
      <c r="Q26" s="100"/>
      <c r="R26" s="96">
        <v>40168</v>
      </c>
      <c r="S26" s="195"/>
      <c r="T26" s="196">
        <v>3650</v>
      </c>
      <c r="U26" s="195">
        <v>43644</v>
      </c>
      <c r="V26" s="311">
        <f t="shared" si="1"/>
        <v>0</v>
      </c>
      <c r="W26" s="317"/>
      <c r="X26" s="102" t="s">
        <v>44</v>
      </c>
      <c r="Y26" s="102" t="s">
        <v>44</v>
      </c>
      <c r="Z26" s="197" t="s">
        <v>112</v>
      </c>
      <c r="AA26" s="103"/>
      <c r="AB26" s="193"/>
      <c r="AC26" s="198"/>
      <c r="AD26" s="105" t="s">
        <v>113</v>
      </c>
      <c r="AE26" s="199"/>
      <c r="AF26" s="193"/>
      <c r="AG26" s="200"/>
      <c r="AH26" s="193"/>
      <c r="AI26" s="193"/>
      <c r="AJ26" s="201"/>
    </row>
    <row r="27" spans="1:36">
      <c r="A27" s="193" t="s">
        <v>48</v>
      </c>
      <c r="B27" s="194" t="s">
        <v>94</v>
      </c>
      <c r="C27" s="95" t="s">
        <v>118</v>
      </c>
      <c r="D27" s="95" t="s">
        <v>168</v>
      </c>
      <c r="E27" s="95" t="s">
        <v>42</v>
      </c>
      <c r="F27" s="46" t="s">
        <v>119</v>
      </c>
      <c r="G27" s="96">
        <v>40175</v>
      </c>
      <c r="H27" s="299">
        <v>15566610</v>
      </c>
      <c r="I27" s="296">
        <v>15566610</v>
      </c>
      <c r="J27" s="195">
        <v>40177</v>
      </c>
      <c r="K27" s="140">
        <v>4324058.16</v>
      </c>
      <c r="L27" s="140">
        <v>3891652.32</v>
      </c>
      <c r="M27" s="100"/>
      <c r="N27" s="101" t="s">
        <v>43</v>
      </c>
      <c r="O27" s="101" t="s">
        <v>63</v>
      </c>
      <c r="P27" s="100">
        <v>2.7E-2</v>
      </c>
      <c r="Q27" s="100">
        <v>0.1003</v>
      </c>
      <c r="R27" s="96">
        <v>40170</v>
      </c>
      <c r="S27" s="195"/>
      <c r="T27" s="196">
        <v>3650</v>
      </c>
      <c r="U27" s="195">
        <v>43770</v>
      </c>
      <c r="V27" s="311">
        <f t="shared" si="1"/>
        <v>432405.84000000032</v>
      </c>
      <c r="W27" s="317">
        <v>419232.62</v>
      </c>
      <c r="X27" s="102" t="s">
        <v>44</v>
      </c>
      <c r="Y27" s="102" t="s">
        <v>44</v>
      </c>
      <c r="Z27" s="197" t="s">
        <v>112</v>
      </c>
      <c r="AA27" s="103"/>
      <c r="AB27" s="193"/>
      <c r="AC27" s="198"/>
      <c r="AD27" s="105" t="s">
        <v>113</v>
      </c>
      <c r="AE27" s="199"/>
      <c r="AF27" s="193"/>
      <c r="AG27" s="200"/>
      <c r="AH27" s="193"/>
      <c r="AI27" s="193"/>
      <c r="AJ27" s="201"/>
    </row>
    <row r="28" spans="1:36">
      <c r="A28" s="193" t="s">
        <v>49</v>
      </c>
      <c r="B28" s="194" t="s">
        <v>94</v>
      </c>
      <c r="C28" s="95" t="s">
        <v>120</v>
      </c>
      <c r="D28" s="95" t="s">
        <v>168</v>
      </c>
      <c r="E28" s="95" t="s">
        <v>42</v>
      </c>
      <c r="F28" s="46" t="s">
        <v>121</v>
      </c>
      <c r="G28" s="96">
        <v>40175</v>
      </c>
      <c r="H28" s="299">
        <v>20751483</v>
      </c>
      <c r="I28" s="296">
        <v>20751483</v>
      </c>
      <c r="J28" s="195">
        <v>40193</v>
      </c>
      <c r="K28" s="140">
        <v>5901797.7599999998</v>
      </c>
      <c r="L28" s="140">
        <v>5330656.0199999996</v>
      </c>
      <c r="M28" s="100"/>
      <c r="N28" s="101" t="s">
        <v>43</v>
      </c>
      <c r="O28" s="101" t="s">
        <v>63</v>
      </c>
      <c r="P28" s="100">
        <v>2.4799999999999999E-2</v>
      </c>
      <c r="Q28" s="100">
        <v>0.1</v>
      </c>
      <c r="R28" s="96">
        <v>40170</v>
      </c>
      <c r="S28" s="195"/>
      <c r="T28" s="196">
        <v>3650</v>
      </c>
      <c r="U28" s="195">
        <v>43770</v>
      </c>
      <c r="V28" s="311">
        <f t="shared" si="1"/>
        <v>571141.74000000022</v>
      </c>
      <c r="W28" s="317">
        <v>143360.82</v>
      </c>
      <c r="X28" s="102" t="s">
        <v>44</v>
      </c>
      <c r="Y28" s="102" t="s">
        <v>44</v>
      </c>
      <c r="Z28" s="197" t="s">
        <v>112</v>
      </c>
      <c r="AA28" s="103"/>
      <c r="AB28" s="193"/>
      <c r="AC28" s="198"/>
      <c r="AD28" s="105" t="s">
        <v>113</v>
      </c>
      <c r="AE28" s="199"/>
      <c r="AF28" s="193"/>
      <c r="AG28" s="200"/>
      <c r="AH28" s="193"/>
      <c r="AI28" s="193"/>
      <c r="AJ28" s="201"/>
    </row>
    <row r="29" spans="1:36" ht="17" customHeight="1">
      <c r="A29" s="216" t="s">
        <v>64</v>
      </c>
      <c r="B29" s="194" t="s">
        <v>94</v>
      </c>
      <c r="C29" s="95" t="s">
        <v>122</v>
      </c>
      <c r="D29" s="95" t="s">
        <v>168</v>
      </c>
      <c r="E29" s="95" t="s">
        <v>42</v>
      </c>
      <c r="F29" s="46" t="s">
        <v>123</v>
      </c>
      <c r="G29" s="96">
        <v>40379</v>
      </c>
      <c r="H29" s="299">
        <v>67341434</v>
      </c>
      <c r="I29" s="296">
        <v>67341434</v>
      </c>
      <c r="J29" s="195">
        <v>40382</v>
      </c>
      <c r="K29" s="140">
        <v>22254560.530000001</v>
      </c>
      <c r="L29" s="140">
        <v>20400013.84</v>
      </c>
      <c r="M29" s="100"/>
      <c r="N29" s="101" t="s">
        <v>43</v>
      </c>
      <c r="O29" s="101" t="s">
        <v>63</v>
      </c>
      <c r="P29" s="100">
        <v>2.4199999999999999E-2</v>
      </c>
      <c r="Q29" s="100">
        <v>9.7500000000000003E-2</v>
      </c>
      <c r="R29" s="96">
        <v>40367</v>
      </c>
      <c r="S29" s="195"/>
      <c r="T29" s="196">
        <v>3650</v>
      </c>
      <c r="U29" s="195">
        <v>43646</v>
      </c>
      <c r="V29" s="311">
        <f t="shared" si="1"/>
        <v>1854546.6900000013</v>
      </c>
      <c r="W29" s="317">
        <v>529495.46000000008</v>
      </c>
      <c r="X29" s="102" t="s">
        <v>44</v>
      </c>
      <c r="Y29" s="102" t="s">
        <v>44</v>
      </c>
      <c r="Z29" s="197" t="s">
        <v>112</v>
      </c>
      <c r="AA29" s="103"/>
      <c r="AB29" s="193"/>
      <c r="AC29" s="198"/>
      <c r="AD29" s="105" t="s">
        <v>113</v>
      </c>
      <c r="AE29" s="199"/>
      <c r="AF29" s="193"/>
      <c r="AG29" s="200"/>
      <c r="AH29" s="193"/>
      <c r="AI29" s="193"/>
      <c r="AJ29" s="201"/>
    </row>
    <row r="30" spans="1:36">
      <c r="A30" s="193" t="s">
        <v>65</v>
      </c>
      <c r="B30" s="194" t="s">
        <v>94</v>
      </c>
      <c r="C30" s="95" t="s">
        <v>124</v>
      </c>
      <c r="D30" s="95" t="s">
        <v>168</v>
      </c>
      <c r="E30" s="95" t="s">
        <v>42</v>
      </c>
      <c r="F30" s="46" t="s">
        <v>125</v>
      </c>
      <c r="G30" s="96">
        <v>40156</v>
      </c>
      <c r="H30" s="299">
        <v>179886833</v>
      </c>
      <c r="I30" s="296">
        <v>179886833</v>
      </c>
      <c r="J30" s="195">
        <v>40346</v>
      </c>
      <c r="K30" s="140">
        <v>67457562.200000003</v>
      </c>
      <c r="L30" s="140">
        <v>62165424.639999993</v>
      </c>
      <c r="M30" s="100"/>
      <c r="N30" s="101" t="s">
        <v>43</v>
      </c>
      <c r="O30" s="101" t="s">
        <v>63</v>
      </c>
      <c r="P30" s="100">
        <v>1.9E-2</v>
      </c>
      <c r="Q30" s="100">
        <v>9.3299999999999994E-2</v>
      </c>
      <c r="R30" s="96">
        <v>40142</v>
      </c>
      <c r="S30" s="195"/>
      <c r="T30" s="196">
        <v>3650</v>
      </c>
      <c r="U30" s="195">
        <v>43784</v>
      </c>
      <c r="V30" s="311">
        <f t="shared" si="1"/>
        <v>5292137.5600000098</v>
      </c>
      <c r="W30" s="317">
        <v>1534723.19</v>
      </c>
      <c r="X30" s="102" t="s">
        <v>44</v>
      </c>
      <c r="Y30" s="102" t="s">
        <v>44</v>
      </c>
      <c r="Z30" s="197" t="s">
        <v>126</v>
      </c>
      <c r="AA30" s="103"/>
      <c r="AB30" s="193"/>
      <c r="AC30" s="198"/>
      <c r="AD30" s="105" t="s">
        <v>113</v>
      </c>
      <c r="AE30" s="199"/>
      <c r="AF30" s="193"/>
      <c r="AG30" s="200"/>
      <c r="AH30" s="193"/>
      <c r="AI30" s="193"/>
      <c r="AJ30" s="201"/>
    </row>
    <row r="31" spans="1:36">
      <c r="A31" s="193" t="s">
        <v>66</v>
      </c>
      <c r="B31" s="194" t="s">
        <v>94</v>
      </c>
      <c r="C31" s="95" t="s">
        <v>127</v>
      </c>
      <c r="D31" s="95" t="s">
        <v>168</v>
      </c>
      <c r="E31" s="95" t="s">
        <v>42</v>
      </c>
      <c r="F31" s="46" t="s">
        <v>128</v>
      </c>
      <c r="G31" s="96">
        <v>41199</v>
      </c>
      <c r="H31" s="299">
        <v>29593000</v>
      </c>
      <c r="I31" s="296">
        <v>28688725.670000002</v>
      </c>
      <c r="J31" s="195">
        <v>41211</v>
      </c>
      <c r="K31" s="140">
        <v>19423904.25</v>
      </c>
      <c r="L31" s="140">
        <v>18528135.41</v>
      </c>
      <c r="M31" s="100"/>
      <c r="N31" s="101" t="s">
        <v>43</v>
      </c>
      <c r="O31" s="101" t="s">
        <v>63</v>
      </c>
      <c r="P31" s="100">
        <v>2.76E-2</v>
      </c>
      <c r="Q31" s="100">
        <v>0.1014</v>
      </c>
      <c r="R31" s="96">
        <v>41141</v>
      </c>
      <c r="S31" s="195"/>
      <c r="T31" s="196">
        <v>3650</v>
      </c>
      <c r="U31" s="195">
        <v>44835</v>
      </c>
      <c r="V31" s="311">
        <f t="shared" si="1"/>
        <v>895768.83999999985</v>
      </c>
      <c r="W31" s="317">
        <v>486923.53</v>
      </c>
      <c r="X31" s="102" t="s">
        <v>44</v>
      </c>
      <c r="Y31" s="102" t="s">
        <v>44</v>
      </c>
      <c r="Z31" s="197" t="s">
        <v>126</v>
      </c>
      <c r="AA31" s="103"/>
      <c r="AB31" s="193"/>
      <c r="AC31" s="198"/>
      <c r="AD31" s="105" t="s">
        <v>113</v>
      </c>
      <c r="AE31" s="199"/>
      <c r="AF31" s="193"/>
      <c r="AG31" s="200"/>
      <c r="AH31" s="193"/>
      <c r="AI31" s="193"/>
      <c r="AJ31" s="201"/>
    </row>
    <row r="32" spans="1:36">
      <c r="A32" s="216" t="s">
        <v>67</v>
      </c>
      <c r="B32" s="194" t="s">
        <v>94</v>
      </c>
      <c r="C32" s="95" t="s">
        <v>129</v>
      </c>
      <c r="D32" s="95" t="s">
        <v>168</v>
      </c>
      <c r="E32" s="95" t="s">
        <v>42</v>
      </c>
      <c r="F32" s="46" t="s">
        <v>130</v>
      </c>
      <c r="G32" s="96">
        <v>41208</v>
      </c>
      <c r="H32" s="299">
        <v>5400000</v>
      </c>
      <c r="I32" s="296">
        <v>5317106.1399999997</v>
      </c>
      <c r="J32" s="195">
        <v>41235</v>
      </c>
      <c r="K32" s="140">
        <v>3600124.02</v>
      </c>
      <c r="L32" s="140">
        <v>3433964.46</v>
      </c>
      <c r="M32" s="100"/>
      <c r="N32" s="101" t="s">
        <v>43</v>
      </c>
      <c r="O32" s="101" t="s">
        <v>63</v>
      </c>
      <c r="P32" s="100">
        <v>3.4200000000000001E-2</v>
      </c>
      <c r="Q32" s="100">
        <v>0.108</v>
      </c>
      <c r="R32" s="96">
        <v>41173</v>
      </c>
      <c r="S32" s="195"/>
      <c r="T32" s="196">
        <v>3650</v>
      </c>
      <c r="U32" s="195">
        <v>44836</v>
      </c>
      <c r="V32" s="311">
        <f t="shared" si="1"/>
        <v>166159.56000000006</v>
      </c>
      <c r="W32" s="317">
        <v>97253.05</v>
      </c>
      <c r="X32" s="102" t="s">
        <v>44</v>
      </c>
      <c r="Y32" s="102" t="s">
        <v>44</v>
      </c>
      <c r="Z32" s="197" t="s">
        <v>126</v>
      </c>
      <c r="AA32" s="103"/>
      <c r="AB32" s="193"/>
      <c r="AC32" s="198"/>
      <c r="AD32" s="105" t="s">
        <v>113</v>
      </c>
      <c r="AE32" s="199"/>
      <c r="AF32" s="193"/>
      <c r="AG32" s="200"/>
      <c r="AH32" s="193"/>
      <c r="AI32" s="193"/>
      <c r="AJ32" s="201"/>
    </row>
    <row r="33" spans="1:36">
      <c r="A33" s="193" t="s">
        <v>68</v>
      </c>
      <c r="B33" s="194" t="s">
        <v>94</v>
      </c>
      <c r="C33" s="95" t="s">
        <v>131</v>
      </c>
      <c r="D33" s="95" t="s">
        <v>168</v>
      </c>
      <c r="E33" s="95" t="s">
        <v>42</v>
      </c>
      <c r="F33" s="46" t="s">
        <v>132</v>
      </c>
      <c r="G33" s="96">
        <v>41211</v>
      </c>
      <c r="H33" s="299">
        <v>39001563.469999999</v>
      </c>
      <c r="I33" s="296">
        <v>37798367.859999999</v>
      </c>
      <c r="J33" s="195">
        <v>41225</v>
      </c>
      <c r="K33" s="140">
        <v>25862041.059999999</v>
      </c>
      <c r="L33" s="140">
        <v>24668408.379999999</v>
      </c>
      <c r="M33" s="100"/>
      <c r="N33" s="101" t="s">
        <v>43</v>
      </c>
      <c r="O33" s="101" t="s">
        <v>63</v>
      </c>
      <c r="P33" s="100">
        <v>2.8000000000000001E-2</v>
      </c>
      <c r="Q33" s="100">
        <v>0.1017</v>
      </c>
      <c r="R33" s="96">
        <v>41169</v>
      </c>
      <c r="S33" s="195"/>
      <c r="T33" s="196">
        <v>3650</v>
      </c>
      <c r="U33" s="195">
        <v>44837</v>
      </c>
      <c r="V33" s="311">
        <f t="shared" si="1"/>
        <v>1193632.6799999997</v>
      </c>
      <c r="W33" s="317">
        <v>657323.92000000004</v>
      </c>
      <c r="X33" s="102" t="s">
        <v>44</v>
      </c>
      <c r="Y33" s="102" t="s">
        <v>44</v>
      </c>
      <c r="Z33" s="197" t="s">
        <v>126</v>
      </c>
      <c r="AA33" s="103"/>
      <c r="AB33" s="193"/>
      <c r="AC33" s="198"/>
      <c r="AD33" s="105" t="s">
        <v>113</v>
      </c>
      <c r="AE33" s="199"/>
      <c r="AF33" s="193"/>
      <c r="AG33" s="200"/>
      <c r="AH33" s="193"/>
      <c r="AI33" s="193"/>
      <c r="AJ33" s="201"/>
    </row>
    <row r="34" spans="1:36">
      <c r="A34" s="193" t="s">
        <v>69</v>
      </c>
      <c r="B34" s="194" t="s">
        <v>94</v>
      </c>
      <c r="C34" s="95" t="s">
        <v>133</v>
      </c>
      <c r="D34" s="95" t="s">
        <v>168</v>
      </c>
      <c r="E34" s="95" t="s">
        <v>42</v>
      </c>
      <c r="F34" s="46" t="s">
        <v>134</v>
      </c>
      <c r="G34" s="96">
        <v>41610</v>
      </c>
      <c r="H34" s="299">
        <v>55660379.469999999</v>
      </c>
      <c r="I34" s="296">
        <v>53509426.969999999</v>
      </c>
      <c r="J34" s="195">
        <v>41642</v>
      </c>
      <c r="K34" s="140">
        <v>31957018.760000002</v>
      </c>
      <c r="L34" s="140">
        <v>29727459.289999999</v>
      </c>
      <c r="M34" s="100"/>
      <c r="N34" s="101" t="s">
        <v>43</v>
      </c>
      <c r="O34" s="101" t="s">
        <v>63</v>
      </c>
      <c r="P34" s="100">
        <v>2.2499999999999999E-2</v>
      </c>
      <c r="Q34" s="100">
        <v>9.7199999999999995E-2</v>
      </c>
      <c r="R34" s="96">
        <v>41591</v>
      </c>
      <c r="S34" s="195"/>
      <c r="T34" s="196">
        <v>2555</v>
      </c>
      <c r="U34" s="195">
        <v>44200</v>
      </c>
      <c r="V34" s="311">
        <f t="shared" si="1"/>
        <v>2229559.4700000025</v>
      </c>
      <c r="W34" s="317">
        <v>759731.47</v>
      </c>
      <c r="X34" s="102" t="s">
        <v>44</v>
      </c>
      <c r="Y34" s="102" t="s">
        <v>44</v>
      </c>
      <c r="Z34" s="197" t="s">
        <v>126</v>
      </c>
      <c r="AA34" s="103"/>
      <c r="AB34" s="193"/>
      <c r="AC34" s="198"/>
      <c r="AD34" s="105" t="s">
        <v>113</v>
      </c>
      <c r="AE34" s="199"/>
      <c r="AF34" s="193"/>
      <c r="AG34" s="200"/>
      <c r="AH34" s="193"/>
      <c r="AI34" s="193"/>
      <c r="AJ34" s="201"/>
    </row>
    <row r="35" spans="1:36">
      <c r="A35" s="216" t="s">
        <v>70</v>
      </c>
      <c r="B35" s="194" t="s">
        <v>94</v>
      </c>
      <c r="C35" s="95" t="s">
        <v>135</v>
      </c>
      <c r="D35" s="95" t="s">
        <v>168</v>
      </c>
      <c r="E35" s="95" t="s">
        <v>42</v>
      </c>
      <c r="F35" s="46" t="s">
        <v>136</v>
      </c>
      <c r="G35" s="96">
        <v>41611</v>
      </c>
      <c r="H35" s="299">
        <v>36320000</v>
      </c>
      <c r="I35" s="296">
        <v>33807056.270000003</v>
      </c>
      <c r="J35" s="195">
        <v>41617</v>
      </c>
      <c r="K35" s="140">
        <v>23594507.91</v>
      </c>
      <c r="L35" s="140">
        <v>22538037.390000001</v>
      </c>
      <c r="M35" s="100"/>
      <c r="N35" s="101" t="s">
        <v>43</v>
      </c>
      <c r="O35" s="101" t="s">
        <v>63</v>
      </c>
      <c r="P35" s="100">
        <v>3.04E-2</v>
      </c>
      <c r="Q35" s="100">
        <v>0.1041</v>
      </c>
      <c r="R35" s="96">
        <v>41568</v>
      </c>
      <c r="S35" s="195"/>
      <c r="T35" s="196">
        <v>3285</v>
      </c>
      <c r="U35" s="195">
        <v>44904</v>
      </c>
      <c r="V35" s="311">
        <f t="shared" si="1"/>
        <v>1056470.5199999996</v>
      </c>
      <c r="W35" s="317">
        <v>617791.43000000005</v>
      </c>
      <c r="X35" s="102" t="s">
        <v>44</v>
      </c>
      <c r="Y35" s="102" t="s">
        <v>44</v>
      </c>
      <c r="Z35" s="197" t="s">
        <v>126</v>
      </c>
      <c r="AA35" s="103"/>
      <c r="AB35" s="193"/>
      <c r="AC35" s="198"/>
      <c r="AD35" s="105" t="s">
        <v>113</v>
      </c>
      <c r="AE35" s="199"/>
      <c r="AF35" s="193"/>
      <c r="AG35" s="200"/>
      <c r="AH35" s="193"/>
      <c r="AI35" s="193"/>
      <c r="AJ35" s="201"/>
    </row>
    <row r="36" spans="1:36">
      <c r="A36" s="193" t="s">
        <v>71</v>
      </c>
      <c r="B36" s="194" t="s">
        <v>94</v>
      </c>
      <c r="C36" s="95" t="s">
        <v>137</v>
      </c>
      <c r="D36" s="95" t="s">
        <v>168</v>
      </c>
      <c r="E36" s="95" t="s">
        <v>42</v>
      </c>
      <c r="F36" s="46" t="s">
        <v>138</v>
      </c>
      <c r="G36" s="96">
        <v>41611</v>
      </c>
      <c r="H36" s="299">
        <v>46660000</v>
      </c>
      <c r="I36" s="296">
        <v>44259908.509999998</v>
      </c>
      <c r="J36" s="195">
        <v>41617</v>
      </c>
      <c r="K36" s="140">
        <v>30889727.920000002</v>
      </c>
      <c r="L36" s="140">
        <v>29506605.789999999</v>
      </c>
      <c r="M36" s="100"/>
      <c r="N36" s="101" t="s">
        <v>43</v>
      </c>
      <c r="O36" s="101" t="s">
        <v>63</v>
      </c>
      <c r="P36" s="100">
        <v>3.3399999999999999E-2</v>
      </c>
      <c r="Q36" s="100">
        <v>0.1071</v>
      </c>
      <c r="R36" s="96">
        <v>41578</v>
      </c>
      <c r="S36" s="195"/>
      <c r="T36" s="196">
        <v>3285</v>
      </c>
      <c r="U36" s="195">
        <v>44904</v>
      </c>
      <c r="V36" s="311">
        <f t="shared" si="1"/>
        <v>1383122.1300000027</v>
      </c>
      <c r="W36" s="317">
        <v>829425.27</v>
      </c>
      <c r="X36" s="102" t="s">
        <v>44</v>
      </c>
      <c r="Y36" s="102" t="s">
        <v>44</v>
      </c>
      <c r="Z36" s="197" t="s">
        <v>126</v>
      </c>
      <c r="AA36" s="103"/>
      <c r="AB36" s="193"/>
      <c r="AC36" s="198"/>
      <c r="AD36" s="105" t="s">
        <v>113</v>
      </c>
      <c r="AE36" s="199"/>
      <c r="AF36" s="193"/>
      <c r="AG36" s="200"/>
      <c r="AH36" s="193"/>
      <c r="AI36" s="193"/>
      <c r="AJ36" s="201"/>
    </row>
    <row r="37" spans="1:36">
      <c r="A37" s="193" t="s">
        <v>72</v>
      </c>
      <c r="B37" s="194" t="s">
        <v>94</v>
      </c>
      <c r="C37" s="95" t="s">
        <v>129</v>
      </c>
      <c r="D37" s="95" t="s">
        <v>168</v>
      </c>
      <c r="E37" s="95" t="s">
        <v>42</v>
      </c>
      <c r="F37" s="46" t="s">
        <v>139</v>
      </c>
      <c r="G37" s="96">
        <v>41611</v>
      </c>
      <c r="H37" s="299">
        <v>10039714.189999999</v>
      </c>
      <c r="I37" s="296">
        <v>9751055.8100000005</v>
      </c>
      <c r="J37" s="195">
        <v>41617</v>
      </c>
      <c r="K37" s="140">
        <v>7017115.0099999998</v>
      </c>
      <c r="L37" s="140">
        <v>6743720.9299999997</v>
      </c>
      <c r="M37" s="100"/>
      <c r="N37" s="101" t="s">
        <v>43</v>
      </c>
      <c r="O37" s="101" t="s">
        <v>63</v>
      </c>
      <c r="P37" s="100">
        <v>3.6699999999999997E-2</v>
      </c>
      <c r="Q37" s="100">
        <v>0.1103</v>
      </c>
      <c r="R37" s="96">
        <v>41568</v>
      </c>
      <c r="S37" s="195"/>
      <c r="T37" s="196">
        <v>3619</v>
      </c>
      <c r="U37" s="195">
        <v>45239</v>
      </c>
      <c r="V37" s="311">
        <f t="shared" si="1"/>
        <v>273394.08000000007</v>
      </c>
      <c r="W37" s="317">
        <v>198329.61</v>
      </c>
      <c r="X37" s="102" t="s">
        <v>44</v>
      </c>
      <c r="Y37" s="102" t="s">
        <v>44</v>
      </c>
      <c r="Z37" s="197" t="s">
        <v>126</v>
      </c>
      <c r="AA37" s="103"/>
      <c r="AB37" s="193"/>
      <c r="AC37" s="198"/>
      <c r="AD37" s="105" t="s">
        <v>113</v>
      </c>
      <c r="AE37" s="199"/>
      <c r="AF37" s="193"/>
      <c r="AG37" s="200"/>
      <c r="AH37" s="193"/>
      <c r="AI37" s="193"/>
      <c r="AJ37" s="201"/>
    </row>
    <row r="38" spans="1:36">
      <c r="A38" s="216" t="s">
        <v>73</v>
      </c>
      <c r="B38" s="194" t="s">
        <v>94</v>
      </c>
      <c r="C38" s="95" t="s">
        <v>140</v>
      </c>
      <c r="D38" s="95" t="s">
        <v>168</v>
      </c>
      <c r="E38" s="95" t="s">
        <v>42</v>
      </c>
      <c r="F38" s="46" t="s">
        <v>141</v>
      </c>
      <c r="G38" s="96">
        <v>41611</v>
      </c>
      <c r="H38" s="299">
        <v>7975000</v>
      </c>
      <c r="I38" s="296">
        <v>7443648.7400000002</v>
      </c>
      <c r="J38" s="195">
        <v>41617</v>
      </c>
      <c r="K38" s="140">
        <v>5254340.24</v>
      </c>
      <c r="L38" s="140">
        <v>5035409.3899999997</v>
      </c>
      <c r="M38" s="100"/>
      <c r="N38" s="101" t="s">
        <v>43</v>
      </c>
      <c r="O38" s="101" t="s">
        <v>63</v>
      </c>
      <c r="P38" s="100">
        <v>3.7499999999999999E-2</v>
      </c>
      <c r="Q38" s="100">
        <v>0.11119999999999999</v>
      </c>
      <c r="R38" s="96">
        <v>41568</v>
      </c>
      <c r="S38" s="195"/>
      <c r="T38" s="196">
        <v>3467</v>
      </c>
      <c r="U38" s="195">
        <v>45086</v>
      </c>
      <c r="V38" s="311">
        <f t="shared" si="1"/>
        <v>218930.85000000056</v>
      </c>
      <c r="W38" s="317">
        <v>149681.74</v>
      </c>
      <c r="X38" s="102" t="s">
        <v>44</v>
      </c>
      <c r="Y38" s="102" t="s">
        <v>44</v>
      </c>
      <c r="Z38" s="197" t="s">
        <v>126</v>
      </c>
      <c r="AA38" s="103"/>
      <c r="AB38" s="193"/>
      <c r="AC38" s="198"/>
      <c r="AD38" s="105" t="s">
        <v>113</v>
      </c>
      <c r="AE38" s="199"/>
      <c r="AF38" s="193"/>
      <c r="AG38" s="200"/>
      <c r="AH38" s="193"/>
      <c r="AI38" s="193"/>
      <c r="AJ38" s="201"/>
    </row>
    <row r="39" spans="1:36">
      <c r="A39" s="193" t="s">
        <v>74</v>
      </c>
      <c r="B39" s="194" t="s">
        <v>94</v>
      </c>
      <c r="C39" s="95" t="s">
        <v>90</v>
      </c>
      <c r="D39" s="95" t="s">
        <v>168</v>
      </c>
      <c r="E39" s="95" t="s">
        <v>42</v>
      </c>
      <c r="F39" s="46" t="s">
        <v>142</v>
      </c>
      <c r="G39" s="96">
        <v>41992</v>
      </c>
      <c r="H39" s="299">
        <v>50500000</v>
      </c>
      <c r="I39" s="296">
        <v>34468979.270000003</v>
      </c>
      <c r="J39" s="195">
        <v>42006</v>
      </c>
      <c r="K39" s="140">
        <v>33032771.790000003</v>
      </c>
      <c r="L39" s="140">
        <v>31596564.309999999</v>
      </c>
      <c r="M39" s="100"/>
      <c r="N39" s="101" t="s">
        <v>43</v>
      </c>
      <c r="O39" s="101" t="s">
        <v>63</v>
      </c>
      <c r="P39" s="100">
        <v>2.2599999999999999E-2</v>
      </c>
      <c r="Q39" s="100">
        <v>9.6299999999999997E-2</v>
      </c>
      <c r="R39" s="96">
        <v>41971</v>
      </c>
      <c r="S39" s="195"/>
      <c r="T39" s="196"/>
      <c r="U39" s="195">
        <v>45659</v>
      </c>
      <c r="V39" s="311">
        <f t="shared" si="1"/>
        <v>1436207.4800000042</v>
      </c>
      <c r="W39" s="317">
        <v>806120.79</v>
      </c>
      <c r="X39" s="102" t="s">
        <v>44</v>
      </c>
      <c r="Y39" s="102" t="s">
        <v>44</v>
      </c>
      <c r="Z39" s="197" t="s">
        <v>126</v>
      </c>
      <c r="AA39" s="103"/>
      <c r="AB39" s="193"/>
      <c r="AC39" s="198"/>
      <c r="AD39" s="105" t="s">
        <v>113</v>
      </c>
      <c r="AE39" s="199"/>
      <c r="AF39" s="193"/>
      <c r="AG39" s="200"/>
      <c r="AH39" s="193"/>
      <c r="AI39" s="193"/>
      <c r="AJ39" s="201"/>
    </row>
    <row r="40" spans="1:36">
      <c r="A40" s="193" t="s">
        <v>75</v>
      </c>
      <c r="B40" s="194" t="s">
        <v>94</v>
      </c>
      <c r="C40" s="95" t="s">
        <v>143</v>
      </c>
      <c r="D40" s="95" t="s">
        <v>168</v>
      </c>
      <c r="E40" s="95" t="s">
        <v>42</v>
      </c>
      <c r="F40" s="46" t="s">
        <v>144</v>
      </c>
      <c r="G40" s="96">
        <v>42061</v>
      </c>
      <c r="H40" s="299">
        <v>39973723.920000002</v>
      </c>
      <c r="I40" s="296">
        <v>37964158.030000001</v>
      </c>
      <c r="J40" s="195">
        <v>42093</v>
      </c>
      <c r="K40" s="140">
        <v>29422222.57</v>
      </c>
      <c r="L40" s="140">
        <v>28473118.629999999</v>
      </c>
      <c r="M40" s="100"/>
      <c r="N40" s="101" t="s">
        <v>43</v>
      </c>
      <c r="O40" s="101" t="s">
        <v>63</v>
      </c>
      <c r="P40" s="100">
        <v>1.6199999999999999E-2</v>
      </c>
      <c r="Q40" s="100">
        <v>8.9499999999999996E-2</v>
      </c>
      <c r="R40" s="96">
        <v>42004</v>
      </c>
      <c r="S40" s="195"/>
      <c r="T40" s="196">
        <v>3650</v>
      </c>
      <c r="U40" s="195">
        <v>45657</v>
      </c>
      <c r="V40" s="311">
        <f t="shared" si="1"/>
        <v>949103.94000000134</v>
      </c>
      <c r="W40" s="317">
        <v>675411.05</v>
      </c>
      <c r="X40" s="102" t="s">
        <v>44</v>
      </c>
      <c r="Y40" s="102" t="s">
        <v>44</v>
      </c>
      <c r="Z40" s="197" t="s">
        <v>126</v>
      </c>
      <c r="AA40" s="103"/>
      <c r="AB40" s="193"/>
      <c r="AC40" s="198"/>
      <c r="AD40" s="105" t="s">
        <v>113</v>
      </c>
      <c r="AE40" s="199"/>
      <c r="AF40" s="193"/>
      <c r="AG40" s="200"/>
      <c r="AH40" s="193"/>
      <c r="AI40" s="193"/>
      <c r="AJ40" s="201"/>
    </row>
    <row r="41" spans="1:36">
      <c r="A41" s="216" t="s">
        <v>76</v>
      </c>
      <c r="B41" s="194" t="s">
        <v>94</v>
      </c>
      <c r="C41" s="95" t="s">
        <v>110</v>
      </c>
      <c r="D41" s="95" t="s">
        <v>168</v>
      </c>
      <c r="E41" s="95" t="s">
        <v>42</v>
      </c>
      <c r="F41" s="46" t="s">
        <v>145</v>
      </c>
      <c r="G41" s="96">
        <v>42320</v>
      </c>
      <c r="H41" s="299">
        <v>27000000</v>
      </c>
      <c r="I41" s="296">
        <v>21215228.489999998</v>
      </c>
      <c r="J41" s="195"/>
      <c r="K41" s="140">
        <v>27000000</v>
      </c>
      <c r="L41" s="140">
        <v>26635135.140000001</v>
      </c>
      <c r="M41" s="100"/>
      <c r="N41" s="101" t="s">
        <v>43</v>
      </c>
      <c r="O41" s="101" t="s">
        <v>63</v>
      </c>
      <c r="P41" s="100">
        <v>3.3099999999999997E-2</v>
      </c>
      <c r="Q41" s="100">
        <v>0.1069</v>
      </c>
      <c r="R41" s="96">
        <v>42270</v>
      </c>
      <c r="S41" s="195"/>
      <c r="T41" s="196"/>
      <c r="U41" s="195">
        <v>49094</v>
      </c>
      <c r="V41" s="311">
        <f t="shared" si="1"/>
        <v>364864.8599999994</v>
      </c>
      <c r="W41" s="315">
        <v>720688.29</v>
      </c>
      <c r="X41" s="102" t="s">
        <v>44</v>
      </c>
      <c r="Y41" s="102"/>
      <c r="Z41" s="197" t="s">
        <v>126</v>
      </c>
      <c r="AA41" s="103"/>
      <c r="AB41" s="193"/>
      <c r="AC41" s="198"/>
      <c r="AD41" s="105" t="s">
        <v>113</v>
      </c>
      <c r="AE41" s="199"/>
      <c r="AF41" s="193"/>
      <c r="AG41" s="200"/>
      <c r="AH41" s="193"/>
      <c r="AI41" s="193"/>
      <c r="AJ41" s="201"/>
    </row>
    <row r="42" spans="1:36">
      <c r="A42" s="193" t="s">
        <v>77</v>
      </c>
      <c r="B42" s="194" t="s">
        <v>94</v>
      </c>
      <c r="C42" s="95" t="s">
        <v>146</v>
      </c>
      <c r="D42" s="95" t="s">
        <v>168</v>
      </c>
      <c r="E42" s="95" t="s">
        <v>42</v>
      </c>
      <c r="F42" s="46" t="s">
        <v>147</v>
      </c>
      <c r="G42" s="96">
        <v>42418</v>
      </c>
      <c r="H42" s="299">
        <v>4181589.6</v>
      </c>
      <c r="I42" s="296">
        <v>4151886.73</v>
      </c>
      <c r="J42" s="195">
        <v>42464</v>
      </c>
      <c r="K42" s="140">
        <v>3797024.63</v>
      </c>
      <c r="L42" s="140">
        <v>3655079.79</v>
      </c>
      <c r="M42" s="100"/>
      <c r="N42" s="101" t="s">
        <v>43</v>
      </c>
      <c r="O42" s="101" t="s">
        <v>63</v>
      </c>
      <c r="P42" s="100">
        <v>3.6600000000000001E-2</v>
      </c>
      <c r="Q42" s="100">
        <v>0.1104</v>
      </c>
      <c r="R42" s="96">
        <v>42725</v>
      </c>
      <c r="S42" s="195"/>
      <c r="T42" s="196">
        <v>3650</v>
      </c>
      <c r="U42" s="195">
        <v>46083</v>
      </c>
      <c r="V42" s="311">
        <f t="shared" si="1"/>
        <v>141944.83999999985</v>
      </c>
      <c r="W42" s="317">
        <v>103187.86</v>
      </c>
      <c r="X42" s="102" t="s">
        <v>44</v>
      </c>
      <c r="Y42" s="102" t="s">
        <v>44</v>
      </c>
      <c r="Z42" s="197" t="s">
        <v>126</v>
      </c>
      <c r="AA42" s="103"/>
      <c r="AB42" s="193"/>
      <c r="AC42" s="198"/>
      <c r="AD42" s="105" t="s">
        <v>113</v>
      </c>
      <c r="AE42" s="199"/>
      <c r="AF42" s="193"/>
      <c r="AG42" s="200"/>
      <c r="AH42" s="193"/>
      <c r="AI42" s="193"/>
      <c r="AJ42" s="201"/>
    </row>
    <row r="43" spans="1:36">
      <c r="A43" s="193" t="s">
        <v>78</v>
      </c>
      <c r="B43" s="194" t="s">
        <v>94</v>
      </c>
      <c r="C43" s="95" t="s">
        <v>89</v>
      </c>
      <c r="D43" s="95" t="s">
        <v>168</v>
      </c>
      <c r="E43" s="95" t="s">
        <v>42</v>
      </c>
      <c r="F43" s="46" t="s">
        <v>148</v>
      </c>
      <c r="G43" s="96">
        <v>42418</v>
      </c>
      <c r="H43" s="299">
        <v>4100000</v>
      </c>
      <c r="I43" s="296">
        <v>4100000</v>
      </c>
      <c r="J43" s="195">
        <v>42461</v>
      </c>
      <c r="K43" s="140">
        <v>3746551.7</v>
      </c>
      <c r="L43" s="140">
        <v>3675862.04</v>
      </c>
      <c r="M43" s="100"/>
      <c r="N43" s="101" t="s">
        <v>43</v>
      </c>
      <c r="O43" s="101" t="s">
        <v>63</v>
      </c>
      <c r="P43" s="100">
        <v>3.39E-2</v>
      </c>
      <c r="Q43" s="100">
        <v>0.1077</v>
      </c>
      <c r="R43" s="96">
        <v>42359</v>
      </c>
      <c r="S43" s="195"/>
      <c r="T43" s="196">
        <v>3650</v>
      </c>
      <c r="U43" s="195">
        <v>46085</v>
      </c>
      <c r="V43" s="311">
        <f t="shared" si="1"/>
        <v>70689.660000000149</v>
      </c>
      <c r="W43" s="317">
        <v>101323.44000000002</v>
      </c>
      <c r="X43" s="102" t="s">
        <v>44</v>
      </c>
      <c r="Y43" s="102" t="s">
        <v>44</v>
      </c>
      <c r="Z43" s="197" t="s">
        <v>126</v>
      </c>
      <c r="AA43" s="103"/>
      <c r="AB43" s="193"/>
      <c r="AC43" s="198"/>
      <c r="AD43" s="105" t="s">
        <v>113</v>
      </c>
      <c r="AE43" s="199"/>
      <c r="AF43" s="193"/>
      <c r="AG43" s="200"/>
      <c r="AH43" s="193"/>
      <c r="AI43" s="193"/>
      <c r="AJ43" s="201"/>
    </row>
    <row r="44" spans="1:36">
      <c r="A44" s="216" t="s">
        <v>79</v>
      </c>
      <c r="B44" s="194" t="s">
        <v>94</v>
      </c>
      <c r="C44" s="95" t="s">
        <v>149</v>
      </c>
      <c r="D44" s="95" t="s">
        <v>168</v>
      </c>
      <c r="E44" s="95" t="s">
        <v>42</v>
      </c>
      <c r="F44" s="46" t="s">
        <v>150</v>
      </c>
      <c r="G44" s="96">
        <v>42419</v>
      </c>
      <c r="H44" s="299">
        <v>4200000</v>
      </c>
      <c r="I44" s="296">
        <v>4200000</v>
      </c>
      <c r="J44" s="195">
        <v>42564</v>
      </c>
      <c r="K44" s="140">
        <v>3948717.92</v>
      </c>
      <c r="L44" s="140">
        <v>3876923.04</v>
      </c>
      <c r="M44" s="100"/>
      <c r="N44" s="101" t="s">
        <v>43</v>
      </c>
      <c r="O44" s="101" t="s">
        <v>63</v>
      </c>
      <c r="P44" s="100">
        <v>3.5299999999999998E-2</v>
      </c>
      <c r="Q44" s="100">
        <v>0.109</v>
      </c>
      <c r="R44" s="96">
        <v>42359</v>
      </c>
      <c r="S44" s="195"/>
      <c r="T44" s="196">
        <v>3650</v>
      </c>
      <c r="U44" s="195">
        <v>46085</v>
      </c>
      <c r="V44" s="311">
        <f t="shared" si="1"/>
        <v>71794.879999999888</v>
      </c>
      <c r="W44" s="317">
        <v>107304.22</v>
      </c>
      <c r="X44" s="102" t="s">
        <v>44</v>
      </c>
      <c r="Y44" s="102"/>
      <c r="Z44" s="197" t="s">
        <v>126</v>
      </c>
      <c r="AA44" s="103"/>
      <c r="AB44" s="193"/>
      <c r="AC44" s="198"/>
      <c r="AD44" s="105" t="s">
        <v>113</v>
      </c>
      <c r="AE44" s="199"/>
      <c r="AF44" s="193"/>
      <c r="AG44" s="200"/>
      <c r="AH44" s="193"/>
      <c r="AI44" s="193"/>
      <c r="AJ44" s="201"/>
    </row>
    <row r="45" spans="1:36">
      <c r="A45" s="193" t="s">
        <v>80</v>
      </c>
      <c r="B45" s="194" t="s">
        <v>94</v>
      </c>
      <c r="C45" s="95" t="s">
        <v>91</v>
      </c>
      <c r="D45" s="95" t="s">
        <v>168</v>
      </c>
      <c r="E45" s="95" t="s">
        <v>42</v>
      </c>
      <c r="F45" s="46" t="s">
        <v>151</v>
      </c>
      <c r="G45" s="96">
        <v>42419</v>
      </c>
      <c r="H45" s="299">
        <v>4500000</v>
      </c>
      <c r="I45" s="296">
        <v>4474469.1399999997</v>
      </c>
      <c r="J45" s="195">
        <v>42471</v>
      </c>
      <c r="K45" s="140">
        <v>3977305.85</v>
      </c>
      <c r="L45" s="140">
        <v>3862575.86</v>
      </c>
      <c r="M45" s="100"/>
      <c r="N45" s="101" t="s">
        <v>43</v>
      </c>
      <c r="O45" s="101" t="s">
        <v>152</v>
      </c>
      <c r="P45" s="100">
        <v>3.5200000000000002E-2</v>
      </c>
      <c r="Q45" s="100">
        <v>0.1089</v>
      </c>
      <c r="R45" s="96">
        <v>42725</v>
      </c>
      <c r="S45" s="195"/>
      <c r="T45" s="196">
        <v>3589</v>
      </c>
      <c r="U45" s="195">
        <v>46083</v>
      </c>
      <c r="V45" s="311">
        <f t="shared" si="1"/>
        <v>114729.99000000022</v>
      </c>
      <c r="W45" s="317">
        <v>107771.95000000001</v>
      </c>
      <c r="X45" s="102" t="s">
        <v>44</v>
      </c>
      <c r="Y45" s="102" t="s">
        <v>44</v>
      </c>
      <c r="Z45" s="197" t="s">
        <v>126</v>
      </c>
      <c r="AA45" s="103"/>
      <c r="AB45" s="193"/>
      <c r="AC45" s="198"/>
      <c r="AD45" s="105" t="s">
        <v>113</v>
      </c>
      <c r="AE45" s="199"/>
      <c r="AF45" s="193"/>
      <c r="AG45" s="200"/>
      <c r="AH45" s="193"/>
      <c r="AI45" s="193"/>
      <c r="AJ45" s="201"/>
    </row>
    <row r="46" spans="1:36">
      <c r="A46" s="193" t="s">
        <v>81</v>
      </c>
      <c r="B46" s="194" t="s">
        <v>94</v>
      </c>
      <c r="C46" s="95" t="s">
        <v>153</v>
      </c>
      <c r="D46" s="95" t="s">
        <v>169</v>
      </c>
      <c r="E46" s="95" t="s">
        <v>42</v>
      </c>
      <c r="F46" s="46" t="s">
        <v>154</v>
      </c>
      <c r="G46" s="96">
        <v>42576</v>
      </c>
      <c r="H46" s="299">
        <v>50000000</v>
      </c>
      <c r="I46" s="296"/>
      <c r="J46" s="195"/>
      <c r="K46" s="140">
        <v>0</v>
      </c>
      <c r="L46" s="140"/>
      <c r="M46" s="100"/>
      <c r="N46" s="101" t="s">
        <v>43</v>
      </c>
      <c r="O46" s="101" t="s">
        <v>63</v>
      </c>
      <c r="P46" s="100">
        <v>1.49E-2</v>
      </c>
      <c r="Q46" s="100"/>
      <c r="R46" s="96">
        <v>42368</v>
      </c>
      <c r="S46" s="195"/>
      <c r="T46" s="219"/>
      <c r="U46" s="195"/>
      <c r="V46" s="311">
        <f t="shared" si="1"/>
        <v>0</v>
      </c>
      <c r="W46" s="315"/>
      <c r="X46" s="102" t="s">
        <v>44</v>
      </c>
      <c r="Y46" s="102" t="s">
        <v>44</v>
      </c>
      <c r="Z46" s="197" t="s">
        <v>126</v>
      </c>
      <c r="AA46" s="103"/>
      <c r="AB46" s="193"/>
      <c r="AC46" s="198"/>
      <c r="AD46" s="105" t="s">
        <v>113</v>
      </c>
      <c r="AE46" s="199"/>
      <c r="AF46" s="193"/>
      <c r="AG46" s="200"/>
      <c r="AH46" s="193"/>
      <c r="AI46" s="193"/>
      <c r="AJ46" s="201"/>
    </row>
    <row r="47" spans="1:36">
      <c r="A47" s="193"/>
      <c r="B47" s="194" t="s">
        <v>94</v>
      </c>
      <c r="C47" s="95" t="s">
        <v>115</v>
      </c>
      <c r="D47" s="95" t="s">
        <v>168</v>
      </c>
      <c r="E47" s="95" t="s">
        <v>42</v>
      </c>
      <c r="F47" s="46" t="s">
        <v>172</v>
      </c>
      <c r="G47" s="96">
        <v>42823</v>
      </c>
      <c r="H47" s="299">
        <v>9446749.2300000004</v>
      </c>
      <c r="I47" s="296"/>
      <c r="J47" s="195"/>
      <c r="K47" s="140">
        <v>8378262.5700000003</v>
      </c>
      <c r="L47" s="140">
        <v>8378262.5700000003</v>
      </c>
      <c r="M47" s="100"/>
      <c r="N47" s="101" t="s">
        <v>43</v>
      </c>
      <c r="O47" s="101" t="s">
        <v>63</v>
      </c>
      <c r="P47" s="100">
        <v>3.0300000000000001E-2</v>
      </c>
      <c r="Q47" s="100"/>
      <c r="R47" s="96">
        <v>42722</v>
      </c>
      <c r="S47" s="195"/>
      <c r="T47" s="196">
        <v>3652</v>
      </c>
      <c r="U47" s="195">
        <v>46475</v>
      </c>
      <c r="V47" s="311">
        <f t="shared" si="1"/>
        <v>0</v>
      </c>
      <c r="W47" s="315">
        <v>0</v>
      </c>
      <c r="X47" s="102" t="s">
        <v>175</v>
      </c>
      <c r="Y47" s="102" t="s">
        <v>175</v>
      </c>
      <c r="Z47" s="197"/>
      <c r="AA47" s="103"/>
      <c r="AB47" s="193"/>
      <c r="AC47" s="198"/>
      <c r="AD47" s="105" t="s">
        <v>176</v>
      </c>
      <c r="AE47" s="199"/>
      <c r="AF47" s="193"/>
      <c r="AG47" s="200"/>
      <c r="AH47" s="193"/>
      <c r="AI47" s="193"/>
      <c r="AJ47" s="201"/>
    </row>
    <row r="48" spans="1:36">
      <c r="A48" s="193"/>
      <c r="B48" s="194" t="s">
        <v>94</v>
      </c>
      <c r="C48" s="95" t="s">
        <v>170</v>
      </c>
      <c r="D48" s="95" t="s">
        <v>168</v>
      </c>
      <c r="E48" s="95" t="s">
        <v>42</v>
      </c>
      <c r="F48" s="46" t="s">
        <v>173</v>
      </c>
      <c r="G48" s="96">
        <v>42823</v>
      </c>
      <c r="H48" s="299">
        <v>7100000</v>
      </c>
      <c r="I48" s="296">
        <v>7100000</v>
      </c>
      <c r="J48" s="195"/>
      <c r="K48" s="140">
        <v>6978632.4800000004</v>
      </c>
      <c r="L48" s="140">
        <v>6796581.2000000002</v>
      </c>
      <c r="M48" s="100"/>
      <c r="N48" s="101" t="s">
        <v>43</v>
      </c>
      <c r="O48" s="101" t="s">
        <v>63</v>
      </c>
      <c r="P48" s="100">
        <v>3.3099999999999997E-2</v>
      </c>
      <c r="Q48" s="100">
        <v>0.1069</v>
      </c>
      <c r="R48" s="96">
        <v>42688</v>
      </c>
      <c r="S48" s="195"/>
      <c r="T48" s="196">
        <v>3652</v>
      </c>
      <c r="U48" s="195">
        <v>46475</v>
      </c>
      <c r="V48" s="311">
        <f t="shared" si="1"/>
        <v>182051.28000000026</v>
      </c>
      <c r="W48" s="315">
        <v>187787.65999999997</v>
      </c>
      <c r="X48" s="102" t="s">
        <v>175</v>
      </c>
      <c r="Y48" s="102" t="s">
        <v>175</v>
      </c>
      <c r="Z48" s="197"/>
      <c r="AA48" s="103"/>
      <c r="AB48" s="193"/>
      <c r="AC48" s="198"/>
      <c r="AD48" s="105" t="s">
        <v>113</v>
      </c>
      <c r="AE48" s="199"/>
      <c r="AF48" s="193"/>
      <c r="AG48" s="200"/>
      <c r="AH48" s="193"/>
      <c r="AI48" s="193"/>
      <c r="AJ48" s="201"/>
    </row>
    <row r="49" spans="1:36">
      <c r="A49" s="193"/>
      <c r="B49" s="194" t="s">
        <v>94</v>
      </c>
      <c r="C49" s="95" t="s">
        <v>171</v>
      </c>
      <c r="D49" s="95" t="s">
        <v>168</v>
      </c>
      <c r="E49" s="95" t="s">
        <v>42</v>
      </c>
      <c r="F49" s="46" t="s">
        <v>174</v>
      </c>
      <c r="G49" s="96">
        <v>42823</v>
      </c>
      <c r="H49" s="299">
        <v>7899528</v>
      </c>
      <c r="I49" s="296">
        <v>7899528</v>
      </c>
      <c r="J49" s="195"/>
      <c r="K49" s="140">
        <v>7764493.3399999999</v>
      </c>
      <c r="L49" s="140">
        <v>7561941.3499999996</v>
      </c>
      <c r="M49" s="100"/>
      <c r="N49" s="101" t="s">
        <v>43</v>
      </c>
      <c r="O49" s="101" t="s">
        <v>63</v>
      </c>
      <c r="P49" s="100">
        <v>2.8899999999999999E-2</v>
      </c>
      <c r="Q49" s="100">
        <v>0.1026</v>
      </c>
      <c r="R49" s="96">
        <v>42661</v>
      </c>
      <c r="S49" s="195"/>
      <c r="T49" s="196">
        <v>3652</v>
      </c>
      <c r="U49" s="195">
        <v>46475</v>
      </c>
      <c r="V49" s="311">
        <f t="shared" si="1"/>
        <v>202551.99000000022</v>
      </c>
      <c r="W49" s="315">
        <v>200639.75</v>
      </c>
      <c r="X49" s="102" t="s">
        <v>175</v>
      </c>
      <c r="Y49" s="102" t="s">
        <v>175</v>
      </c>
      <c r="Z49" s="197"/>
      <c r="AA49" s="103"/>
      <c r="AB49" s="193"/>
      <c r="AC49" s="198"/>
      <c r="AD49" s="105" t="s">
        <v>113</v>
      </c>
      <c r="AE49" s="199"/>
      <c r="AF49" s="193"/>
      <c r="AG49" s="200"/>
      <c r="AH49" s="193"/>
      <c r="AI49" s="193"/>
      <c r="AJ49" s="201"/>
    </row>
    <row r="50" spans="1:36">
      <c r="A50" s="179" t="s">
        <v>51</v>
      </c>
      <c r="B50" s="180"/>
      <c r="C50" s="222"/>
      <c r="D50" s="222"/>
      <c r="E50" s="222"/>
      <c r="F50" s="223"/>
      <c r="G50" s="223"/>
      <c r="H50" s="298">
        <f>SUM(H23:H49 )</f>
        <v>816625792.88000011</v>
      </c>
      <c r="I50" s="298">
        <f>SUM(I23:I49 )</f>
        <v>722774877.71999991</v>
      </c>
      <c r="J50" s="223"/>
      <c r="K50" s="298">
        <f>SUM(K23:K49 )</f>
        <v>408381652.90000004</v>
      </c>
      <c r="L50" s="298">
        <f>SUM(L23:L49 )</f>
        <v>387165031.67000002</v>
      </c>
      <c r="M50" s="205"/>
      <c r="N50" s="223"/>
      <c r="O50" s="223"/>
      <c r="P50" s="205"/>
      <c r="Q50" s="205"/>
      <c r="R50" s="223"/>
      <c r="S50" s="223"/>
      <c r="T50" s="223"/>
      <c r="U50" s="223"/>
      <c r="V50" s="298">
        <f>SUM(V23:V49 )</f>
        <v>21216621.230000027</v>
      </c>
      <c r="W50" s="298">
        <f>SUM(W23:W49 )</f>
        <v>10206754.989999998</v>
      </c>
      <c r="X50" s="224"/>
      <c r="Y50" s="222"/>
      <c r="Z50" s="222"/>
      <c r="AA50" s="210"/>
      <c r="AB50" s="222"/>
      <c r="AC50" s="212">
        <f>SUM(AC23:AC49)</f>
        <v>0</v>
      </c>
      <c r="AD50" s="222"/>
      <c r="AE50" s="222"/>
      <c r="AF50" s="222"/>
      <c r="AG50" s="225">
        <f>SUM(AG23:AG49)</f>
        <v>0</v>
      </c>
      <c r="AH50" s="222"/>
      <c r="AI50" s="222"/>
      <c r="AJ50" s="215">
        <f>SUM(AJ23:AJ49)</f>
        <v>0</v>
      </c>
    </row>
    <row r="51" spans="1:36">
      <c r="A51" s="226"/>
      <c r="B51" s="226"/>
      <c r="C51" s="193"/>
      <c r="D51" s="226"/>
      <c r="E51" s="226"/>
      <c r="F51" s="227"/>
      <c r="G51" s="228"/>
      <c r="H51" s="301"/>
      <c r="I51" s="301"/>
      <c r="J51" s="195"/>
      <c r="K51" s="301"/>
      <c r="L51" s="301"/>
      <c r="M51" s="230"/>
      <c r="N51" s="227"/>
      <c r="O51" s="227"/>
      <c r="P51" s="230"/>
      <c r="Q51" s="230"/>
      <c r="R51" s="195"/>
      <c r="S51" s="195"/>
      <c r="T51" s="227"/>
      <c r="U51" s="195"/>
      <c r="V51" s="301"/>
      <c r="W51" s="301"/>
      <c r="X51" s="231"/>
      <c r="Y51" s="197"/>
      <c r="Z51" s="197"/>
      <c r="AA51" s="103"/>
      <c r="AB51" s="226"/>
      <c r="AC51" s="229"/>
      <c r="AD51" s="226"/>
      <c r="AE51" s="232"/>
      <c r="AF51" s="233"/>
      <c r="AG51" s="200"/>
      <c r="AH51" s="232"/>
      <c r="AI51" s="234"/>
      <c r="AJ51" s="200"/>
    </row>
    <row r="52" spans="1:36">
      <c r="A52" s="216" t="s">
        <v>41</v>
      </c>
      <c r="B52" s="217" t="s">
        <v>94</v>
      </c>
      <c r="C52" s="95"/>
      <c r="D52" s="95"/>
      <c r="E52" s="95"/>
      <c r="F52" s="46"/>
      <c r="G52" s="96"/>
      <c r="H52" s="299"/>
      <c r="I52" s="299"/>
      <c r="J52" s="96"/>
      <c r="K52" s="310"/>
      <c r="L52" s="309"/>
      <c r="M52" s="100"/>
      <c r="N52" s="123"/>
      <c r="O52" s="123"/>
      <c r="P52" s="100"/>
      <c r="Q52" s="100"/>
      <c r="R52" s="96"/>
      <c r="S52" s="195"/>
      <c r="T52" s="219"/>
      <c r="U52" s="96"/>
      <c r="V52" s="311"/>
      <c r="W52" s="311"/>
      <c r="X52" s="102"/>
      <c r="Y52" s="49"/>
      <c r="Z52" s="49"/>
      <c r="AA52" s="235"/>
      <c r="AB52" s="216"/>
      <c r="AC52" s="220"/>
      <c r="AD52" s="124"/>
      <c r="AE52" s="124"/>
      <c r="AF52" s="216"/>
      <c r="AG52" s="200"/>
      <c r="AH52" s="216"/>
      <c r="AI52" s="216"/>
      <c r="AJ52" s="221"/>
    </row>
    <row r="53" spans="1:36">
      <c r="A53" s="193" t="s">
        <v>45</v>
      </c>
      <c r="B53" s="217" t="s">
        <v>94</v>
      </c>
      <c r="C53" s="95"/>
      <c r="D53" s="95"/>
      <c r="E53" s="95"/>
      <c r="F53" s="46"/>
      <c r="G53" s="96"/>
      <c r="H53" s="299"/>
      <c r="I53" s="299"/>
      <c r="J53" s="96"/>
      <c r="K53" s="310"/>
      <c r="L53" s="309"/>
      <c r="M53" s="100"/>
      <c r="N53" s="123"/>
      <c r="O53" s="123"/>
      <c r="P53" s="100"/>
      <c r="Q53" s="100"/>
      <c r="R53" s="96"/>
      <c r="S53" s="195"/>
      <c r="T53" s="219"/>
      <c r="U53" s="96"/>
      <c r="V53" s="311"/>
      <c r="W53" s="311"/>
      <c r="X53" s="102"/>
      <c r="Y53" s="49"/>
      <c r="Z53" s="49"/>
      <c r="AA53" s="235"/>
      <c r="AB53" s="216"/>
      <c r="AC53" s="220"/>
      <c r="AD53" s="124"/>
      <c r="AE53" s="124"/>
      <c r="AF53" s="216"/>
      <c r="AG53" s="200"/>
      <c r="AH53" s="216"/>
      <c r="AI53" s="216"/>
      <c r="AJ53" s="221"/>
    </row>
    <row r="54" spans="1:36">
      <c r="A54" s="193" t="s">
        <v>46</v>
      </c>
      <c r="B54" s="194" t="s">
        <v>94</v>
      </c>
      <c r="C54" s="95"/>
      <c r="D54" s="95"/>
      <c r="E54" s="95"/>
      <c r="F54" s="46"/>
      <c r="G54" s="96"/>
      <c r="H54" s="299"/>
      <c r="I54" s="299"/>
      <c r="J54" s="96"/>
      <c r="K54" s="310"/>
      <c r="L54" s="140"/>
      <c r="M54" s="100"/>
      <c r="N54" s="101"/>
      <c r="O54" s="123"/>
      <c r="P54" s="100"/>
      <c r="Q54" s="100"/>
      <c r="R54" s="96"/>
      <c r="S54" s="195"/>
      <c r="T54" s="196"/>
      <c r="U54" s="96"/>
      <c r="V54" s="315"/>
      <c r="W54" s="315"/>
      <c r="X54" s="102"/>
      <c r="Y54" s="197"/>
      <c r="Z54" s="197"/>
      <c r="AA54" s="236"/>
      <c r="AB54" s="193"/>
      <c r="AC54" s="198"/>
      <c r="AD54" s="199"/>
      <c r="AE54" s="199"/>
      <c r="AF54" s="193"/>
      <c r="AG54" s="200"/>
      <c r="AH54" s="193"/>
      <c r="AI54" s="193"/>
      <c r="AJ54" s="201"/>
    </row>
    <row r="55" spans="1:36">
      <c r="A55" s="181" t="s">
        <v>52</v>
      </c>
      <c r="B55" s="182"/>
      <c r="C55" s="237"/>
      <c r="D55" s="237"/>
      <c r="E55" s="237"/>
      <c r="F55" s="238"/>
      <c r="G55" s="238"/>
      <c r="H55" s="298">
        <f>SUM(H52:H54 )</f>
        <v>0</v>
      </c>
      <c r="I55" s="298">
        <f>SUM(I52:I54 )</f>
        <v>0</v>
      </c>
      <c r="J55" s="238"/>
      <c r="K55" s="298">
        <f>SUM(K52:K54 )</f>
        <v>0</v>
      </c>
      <c r="L55" s="298">
        <f>SUM(L52:L54 )</f>
        <v>0</v>
      </c>
      <c r="M55" s="205"/>
      <c r="N55" s="238"/>
      <c r="O55" s="238"/>
      <c r="P55" s="205"/>
      <c r="Q55" s="205"/>
      <c r="R55" s="238"/>
      <c r="S55" s="238"/>
      <c r="T55" s="238"/>
      <c r="U55" s="238"/>
      <c r="V55" s="298">
        <f>SUM(V51:V51 )</f>
        <v>0</v>
      </c>
      <c r="W55" s="298">
        <f>SUM(W51:W51 )</f>
        <v>0</v>
      </c>
      <c r="X55" s="239"/>
      <c r="Y55" s="237"/>
      <c r="Z55" s="237"/>
      <c r="AA55" s="210"/>
      <c r="AB55" s="237"/>
      <c r="AC55" s="212">
        <f>SUM(AC51:AC51 )</f>
        <v>0</v>
      </c>
      <c r="AD55" s="237"/>
      <c r="AE55" s="237"/>
      <c r="AF55" s="237"/>
      <c r="AG55" s="214">
        <f>SUM(AG52:AG54 )</f>
        <v>0</v>
      </c>
      <c r="AH55" s="237"/>
      <c r="AI55" s="237"/>
      <c r="AJ55" s="215">
        <f>SUM(AJ52:AJ54 )</f>
        <v>0</v>
      </c>
    </row>
    <row r="56" spans="1:36">
      <c r="A56" s="226"/>
      <c r="B56" s="226"/>
      <c r="C56" s="226"/>
      <c r="D56" s="226"/>
      <c r="E56" s="226"/>
      <c r="F56" s="227"/>
      <c r="G56" s="240"/>
      <c r="H56" s="301"/>
      <c r="I56" s="301"/>
      <c r="J56" s="240"/>
      <c r="K56" s="301"/>
      <c r="L56" s="309"/>
      <c r="M56" s="230"/>
      <c r="N56" s="227"/>
      <c r="O56" s="227"/>
      <c r="P56" s="230"/>
      <c r="Q56" s="230"/>
      <c r="R56" s="240"/>
      <c r="S56" s="240"/>
      <c r="T56" s="227"/>
      <c r="U56" s="240"/>
      <c r="V56" s="301"/>
      <c r="W56" s="301"/>
      <c r="X56" s="241"/>
      <c r="Y56" s="232"/>
      <c r="Z56" s="232"/>
      <c r="AA56" s="242"/>
      <c r="AB56" s="226"/>
      <c r="AC56" s="229"/>
      <c r="AD56" s="226"/>
      <c r="AE56" s="232"/>
      <c r="AF56" s="232"/>
      <c r="AG56" s="243"/>
      <c r="AH56" s="232"/>
      <c r="AI56" s="226"/>
      <c r="AJ56" s="200"/>
    </row>
    <row r="57" spans="1:36">
      <c r="A57" s="216" t="s">
        <v>41</v>
      </c>
      <c r="B57" s="217" t="s">
        <v>94</v>
      </c>
      <c r="C57" s="95" t="s">
        <v>155</v>
      </c>
      <c r="D57" s="95" t="s">
        <v>168</v>
      </c>
      <c r="E57" s="95" t="s">
        <v>156</v>
      </c>
      <c r="F57" s="46" t="s">
        <v>157</v>
      </c>
      <c r="G57" s="96">
        <v>38280</v>
      </c>
      <c r="H57" s="299">
        <v>20500000</v>
      </c>
      <c r="I57" s="300">
        <v>20500000</v>
      </c>
      <c r="J57" s="218">
        <v>38429</v>
      </c>
      <c r="K57" s="311">
        <v>10065941.699999996</v>
      </c>
      <c r="L57" s="311">
        <v>9809986.3199999928</v>
      </c>
      <c r="M57" s="100"/>
      <c r="N57" s="219" t="s">
        <v>158</v>
      </c>
      <c r="O57" s="219" t="s">
        <v>63</v>
      </c>
      <c r="P57" s="244">
        <v>5.6528000000000002E-2</v>
      </c>
      <c r="Q57" s="244"/>
      <c r="R57" s="195">
        <v>38271</v>
      </c>
      <c r="S57" s="195"/>
      <c r="T57" s="219">
        <v>7300</v>
      </c>
      <c r="U57" s="96">
        <v>46477</v>
      </c>
      <c r="V57" s="311">
        <f>+K57-L57</f>
        <v>255955.38000000268</v>
      </c>
      <c r="W57" s="311">
        <v>135533.62</v>
      </c>
      <c r="X57" s="102" t="s">
        <v>44</v>
      </c>
      <c r="Y57" s="49" t="s">
        <v>44</v>
      </c>
      <c r="Z57" s="49"/>
      <c r="AA57" s="103"/>
      <c r="AB57" s="216"/>
      <c r="AC57" s="220"/>
      <c r="AD57" s="124" t="s">
        <v>113</v>
      </c>
      <c r="AE57" s="124"/>
      <c r="AF57" s="216"/>
      <c r="AG57" s="200"/>
      <c r="AH57" s="216"/>
      <c r="AI57" s="216"/>
      <c r="AJ57" s="221"/>
    </row>
    <row r="58" spans="1:36">
      <c r="A58" s="193" t="s">
        <v>55</v>
      </c>
      <c r="B58" s="217" t="s">
        <v>94</v>
      </c>
      <c r="C58" s="95" t="s">
        <v>159</v>
      </c>
      <c r="D58" s="95" t="s">
        <v>168</v>
      </c>
      <c r="E58" s="95" t="s">
        <v>82</v>
      </c>
      <c r="F58" s="46" t="s">
        <v>160</v>
      </c>
      <c r="G58" s="96">
        <v>39640</v>
      </c>
      <c r="H58" s="299">
        <v>5000000</v>
      </c>
      <c r="I58" s="300">
        <v>5000000</v>
      </c>
      <c r="J58" s="218">
        <v>39646</v>
      </c>
      <c r="K58" s="309">
        <v>507200</v>
      </c>
      <c r="L58" s="309">
        <v>382400</v>
      </c>
      <c r="M58" s="100"/>
      <c r="N58" s="219" t="s">
        <v>43</v>
      </c>
      <c r="O58" s="219" t="s">
        <v>63</v>
      </c>
      <c r="P58" s="244">
        <v>3.0000000000000001E-3</v>
      </c>
      <c r="Q58" s="324">
        <v>7.6825000000000004E-2</v>
      </c>
      <c r="R58" s="195">
        <v>39631</v>
      </c>
      <c r="S58" s="195"/>
      <c r="T58" s="219"/>
      <c r="U58" s="96">
        <v>43283</v>
      </c>
      <c r="V58" s="311">
        <f>+K58-L58</f>
        <v>124800</v>
      </c>
      <c r="W58" s="311">
        <v>9320.6054711111101</v>
      </c>
      <c r="X58" s="102" t="s">
        <v>44</v>
      </c>
      <c r="Y58" s="49" t="s">
        <v>44</v>
      </c>
      <c r="Z58" s="49"/>
      <c r="AA58" s="103"/>
      <c r="AB58" s="216"/>
      <c r="AC58" s="220"/>
      <c r="AD58" s="124" t="s">
        <v>113</v>
      </c>
      <c r="AE58" s="124"/>
      <c r="AF58" s="216"/>
      <c r="AG58" s="200"/>
      <c r="AH58" s="216"/>
      <c r="AI58" s="216"/>
      <c r="AJ58" s="221"/>
    </row>
    <row r="59" spans="1:36">
      <c r="A59" s="216" t="s">
        <v>46</v>
      </c>
      <c r="B59" s="217" t="s">
        <v>94</v>
      </c>
      <c r="C59" s="95" t="s">
        <v>161</v>
      </c>
      <c r="D59" s="95" t="s">
        <v>168</v>
      </c>
      <c r="E59" s="95" t="s">
        <v>156</v>
      </c>
      <c r="F59" s="46" t="s">
        <v>162</v>
      </c>
      <c r="G59" s="96">
        <v>38352</v>
      </c>
      <c r="H59" s="299">
        <v>26500000</v>
      </c>
      <c r="I59" s="300">
        <v>26500000</v>
      </c>
      <c r="J59" s="218">
        <v>38939</v>
      </c>
      <c r="K59" s="309">
        <v>13494330</v>
      </c>
      <c r="L59" s="309">
        <v>13126245</v>
      </c>
      <c r="M59" s="100"/>
      <c r="N59" s="219" t="s">
        <v>158</v>
      </c>
      <c r="O59" s="219" t="s">
        <v>63</v>
      </c>
      <c r="P59" s="244">
        <v>6.7799999999999999E-2</v>
      </c>
      <c r="Q59" s="244"/>
      <c r="R59" s="195">
        <v>37986</v>
      </c>
      <c r="S59" s="195"/>
      <c r="T59" s="219">
        <v>7300</v>
      </c>
      <c r="U59" s="96">
        <v>46265</v>
      </c>
      <c r="V59" s="311">
        <f>+K59-L59</f>
        <v>368085</v>
      </c>
      <c r="W59" s="311">
        <v>231708.96999999997</v>
      </c>
      <c r="X59" s="102" t="s">
        <v>44</v>
      </c>
      <c r="Y59" s="49" t="s">
        <v>44</v>
      </c>
      <c r="Z59" s="49"/>
      <c r="AA59" s="103"/>
      <c r="AB59" s="216"/>
      <c r="AC59" s="220"/>
      <c r="AD59" s="124" t="s">
        <v>113</v>
      </c>
      <c r="AE59" s="124"/>
      <c r="AF59" s="216"/>
      <c r="AG59" s="200"/>
      <c r="AH59" s="216"/>
      <c r="AI59" s="216"/>
      <c r="AJ59" s="221"/>
    </row>
    <row r="60" spans="1:36">
      <c r="A60" s="181" t="s">
        <v>53</v>
      </c>
      <c r="B60" s="182"/>
      <c r="C60" s="237"/>
      <c r="D60" s="237"/>
      <c r="E60" s="237"/>
      <c r="F60" s="238"/>
      <c r="G60" s="238"/>
      <c r="H60" s="298">
        <f>SUM(H57:H59 )</f>
        <v>52000000</v>
      </c>
      <c r="I60" s="298">
        <f>SUM(I57:I59 )</f>
        <v>52000000</v>
      </c>
      <c r="J60" s="238"/>
      <c r="K60" s="298">
        <f>SUM(K57:K59 )</f>
        <v>24067471.699999996</v>
      </c>
      <c r="L60" s="298">
        <f>SUM(L57:L59 )</f>
        <v>23318631.319999993</v>
      </c>
      <c r="M60" s="205"/>
      <c r="N60" s="238"/>
      <c r="O60" s="238"/>
      <c r="P60" s="205"/>
      <c r="Q60" s="205"/>
      <c r="R60" s="238"/>
      <c r="S60" s="238"/>
      <c r="T60" s="238"/>
      <c r="U60" s="238"/>
      <c r="V60" s="298">
        <f>SUM(V57:V59 )</f>
        <v>748840.38000000268</v>
      </c>
      <c r="W60" s="298">
        <f>SUM(W57:W59 )</f>
        <v>376563.1954711111</v>
      </c>
      <c r="X60" s="239"/>
      <c r="Y60" s="237"/>
      <c r="Z60" s="237"/>
      <c r="AA60" s="210"/>
      <c r="AB60" s="237"/>
      <c r="AC60" s="212">
        <f>SUM(AC57:AC59 )</f>
        <v>0</v>
      </c>
      <c r="AD60" s="237"/>
      <c r="AE60" s="237"/>
      <c r="AF60" s="237"/>
      <c r="AG60" s="214">
        <f>SUM(AG57:AG59 )</f>
        <v>0</v>
      </c>
      <c r="AH60" s="237"/>
      <c r="AI60" s="237"/>
      <c r="AJ60" s="215">
        <f>SUM(AJ57:AJ59 )</f>
        <v>0</v>
      </c>
    </row>
    <row r="61" spans="1:36">
      <c r="A61" s="226"/>
      <c r="B61" s="226"/>
      <c r="C61" s="226"/>
      <c r="D61" s="226"/>
      <c r="E61" s="226"/>
      <c r="F61" s="227"/>
      <c r="G61" s="240"/>
      <c r="H61" s="301"/>
      <c r="I61" s="301"/>
      <c r="J61" s="240"/>
      <c r="K61" s="301"/>
      <c r="L61" s="309"/>
      <c r="M61" s="230"/>
      <c r="N61" s="227"/>
      <c r="O61" s="227"/>
      <c r="P61" s="230"/>
      <c r="Q61" s="230"/>
      <c r="R61" s="240"/>
      <c r="S61" s="240"/>
      <c r="T61" s="227"/>
      <c r="U61" s="240"/>
      <c r="V61" s="301"/>
      <c r="W61" s="301"/>
      <c r="X61" s="241"/>
      <c r="Y61" s="232"/>
      <c r="Z61" s="232"/>
      <c r="AA61" s="242"/>
      <c r="AB61" s="226"/>
      <c r="AC61" s="229"/>
      <c r="AD61" s="226"/>
      <c r="AE61" s="232"/>
      <c r="AF61" s="232"/>
      <c r="AG61" s="243"/>
      <c r="AH61" s="232"/>
      <c r="AI61" s="226"/>
      <c r="AJ61" s="200"/>
    </row>
    <row r="62" spans="1:36">
      <c r="A62" s="216" t="s">
        <v>41</v>
      </c>
      <c r="B62" s="217" t="s">
        <v>94</v>
      </c>
      <c r="C62" s="216"/>
      <c r="D62" s="216"/>
      <c r="E62" s="216"/>
      <c r="F62" s="245"/>
      <c r="G62" s="246"/>
      <c r="H62" s="302"/>
      <c r="I62" s="300"/>
      <c r="J62" s="218"/>
      <c r="K62" s="312"/>
      <c r="L62" s="309"/>
      <c r="M62" s="247"/>
      <c r="N62" s="219"/>
      <c r="O62" s="219"/>
      <c r="P62" s="244"/>
      <c r="Q62" s="244"/>
      <c r="R62" s="195"/>
      <c r="S62" s="195"/>
      <c r="T62" s="219"/>
      <c r="U62" s="195"/>
      <c r="V62" s="311"/>
      <c r="W62" s="311"/>
      <c r="X62" s="248"/>
      <c r="Y62" s="49"/>
      <c r="Z62" s="49"/>
      <c r="AA62" s="103"/>
      <c r="AB62" s="216"/>
      <c r="AC62" s="220"/>
      <c r="AD62" s="124"/>
      <c r="AE62" s="124"/>
      <c r="AF62" s="216"/>
      <c r="AG62" s="200"/>
      <c r="AH62" s="216"/>
      <c r="AI62" s="216"/>
      <c r="AJ62" s="221"/>
    </row>
    <row r="63" spans="1:36">
      <c r="A63" s="193" t="s">
        <v>45</v>
      </c>
      <c r="B63" s="194" t="s">
        <v>94</v>
      </c>
      <c r="C63" s="193"/>
      <c r="D63" s="193"/>
      <c r="E63" s="193"/>
      <c r="F63" s="122"/>
      <c r="G63" s="249"/>
      <c r="H63" s="303"/>
      <c r="I63" s="296"/>
      <c r="J63" s="195"/>
      <c r="K63" s="313"/>
      <c r="L63" s="140"/>
      <c r="M63" s="250"/>
      <c r="N63" s="196"/>
      <c r="O63" s="154"/>
      <c r="P63" s="125"/>
      <c r="Q63" s="125"/>
      <c r="R63" s="195"/>
      <c r="S63" s="195"/>
      <c r="T63" s="196"/>
      <c r="U63" s="195"/>
      <c r="V63" s="315"/>
      <c r="W63" s="315"/>
      <c r="X63" s="231"/>
      <c r="Y63" s="197"/>
      <c r="Z63" s="197"/>
      <c r="AA63" s="103"/>
      <c r="AB63" s="193"/>
      <c r="AC63" s="198"/>
      <c r="AD63" s="199"/>
      <c r="AE63" s="199"/>
      <c r="AF63" s="193"/>
      <c r="AG63" s="200"/>
      <c r="AH63" s="193"/>
      <c r="AI63" s="193"/>
      <c r="AJ63" s="201"/>
    </row>
    <row r="64" spans="1:36">
      <c r="A64" s="193" t="s">
        <v>46</v>
      </c>
      <c r="B64" s="194" t="s">
        <v>94</v>
      </c>
      <c r="C64" s="193"/>
      <c r="D64" s="193"/>
      <c r="E64" s="193"/>
      <c r="F64" s="245"/>
      <c r="G64" s="249"/>
      <c r="H64" s="303"/>
      <c r="I64" s="296"/>
      <c r="J64" s="195"/>
      <c r="K64" s="313"/>
      <c r="L64" s="309"/>
      <c r="M64" s="250"/>
      <c r="N64" s="196"/>
      <c r="O64" s="154"/>
      <c r="P64" s="125"/>
      <c r="Q64" s="125"/>
      <c r="R64" s="195"/>
      <c r="S64" s="195"/>
      <c r="T64" s="196"/>
      <c r="U64" s="195"/>
      <c r="V64" s="315"/>
      <c r="W64" s="315"/>
      <c r="X64" s="231"/>
      <c r="Y64" s="197"/>
      <c r="Z64" s="197"/>
      <c r="AA64" s="103"/>
      <c r="AB64" s="193"/>
      <c r="AC64" s="198"/>
      <c r="AD64" s="199"/>
      <c r="AE64" s="199"/>
      <c r="AF64" s="193"/>
      <c r="AG64" s="200"/>
      <c r="AH64" s="193"/>
      <c r="AI64" s="193"/>
      <c r="AJ64" s="201"/>
    </row>
    <row r="65" spans="1:36">
      <c r="A65" s="181" t="s">
        <v>54</v>
      </c>
      <c r="B65" s="182"/>
      <c r="C65" s="237"/>
      <c r="D65" s="237"/>
      <c r="E65" s="237"/>
      <c r="F65" s="238"/>
      <c r="G65" s="238"/>
      <c r="H65" s="298">
        <f>SUM(H61:H61 )</f>
        <v>0</v>
      </c>
      <c r="I65" s="298">
        <f>SUM(I61:I61 )</f>
        <v>0</v>
      </c>
      <c r="J65" s="238"/>
      <c r="K65" s="298">
        <f>SUM(K61:K61 )</f>
        <v>0</v>
      </c>
      <c r="L65" s="298">
        <f>SUM(L61:L61 )</f>
        <v>0</v>
      </c>
      <c r="M65" s="205"/>
      <c r="N65" s="238"/>
      <c r="O65" s="238"/>
      <c r="P65" s="205"/>
      <c r="Q65" s="205"/>
      <c r="R65" s="238"/>
      <c r="S65" s="238"/>
      <c r="T65" s="238"/>
      <c r="U65" s="238"/>
      <c r="V65" s="298">
        <f>SUM(V61:V61 )</f>
        <v>0</v>
      </c>
      <c r="W65" s="298">
        <f>SUM(W61:W61 )</f>
        <v>0</v>
      </c>
      <c r="X65" s="239"/>
      <c r="Y65" s="237"/>
      <c r="Z65" s="237"/>
      <c r="AA65" s="210"/>
      <c r="AB65" s="237"/>
      <c r="AC65" s="212">
        <f>SUM(AC61:AC61 )</f>
        <v>0</v>
      </c>
      <c r="AD65" s="237"/>
      <c r="AE65" s="237"/>
      <c r="AF65" s="237"/>
      <c r="AG65" s="214">
        <f>SUM(AG61:AG61 )</f>
        <v>0</v>
      </c>
      <c r="AH65" s="237"/>
      <c r="AI65" s="237"/>
      <c r="AJ65" s="215">
        <f>SUM(AJ61:AJ61 )</f>
        <v>0</v>
      </c>
    </row>
    <row r="66" spans="1:36">
      <c r="A66" s="226"/>
      <c r="B66" s="226"/>
      <c r="C66" s="226" t="s">
        <v>55</v>
      </c>
      <c r="D66" s="226"/>
      <c r="E66" s="226"/>
      <c r="F66" s="227"/>
      <c r="G66" s="240"/>
      <c r="H66" s="301"/>
      <c r="I66" s="301"/>
      <c r="J66" s="240"/>
      <c r="K66" s="301"/>
      <c r="L66" s="309"/>
      <c r="M66" s="230"/>
      <c r="N66" s="227"/>
      <c r="O66" s="227"/>
      <c r="P66" s="230"/>
      <c r="Q66" s="230"/>
      <c r="R66" s="240"/>
      <c r="S66" s="240"/>
      <c r="T66" s="227"/>
      <c r="U66" s="240"/>
      <c r="V66" s="301"/>
      <c r="W66" s="301"/>
      <c r="X66" s="241"/>
      <c r="Y66" s="232"/>
      <c r="Z66" s="232"/>
      <c r="AA66" s="242"/>
      <c r="AB66" s="226"/>
      <c r="AC66" s="229"/>
      <c r="AD66" s="226"/>
      <c r="AE66" s="232"/>
      <c r="AF66" s="232"/>
      <c r="AG66" s="243"/>
      <c r="AH66" s="232"/>
      <c r="AI66" s="226"/>
      <c r="AJ66" s="200"/>
    </row>
    <row r="67" spans="1:36">
      <c r="A67" s="183" t="s">
        <v>56</v>
      </c>
      <c r="B67" s="184"/>
      <c r="C67" s="185"/>
      <c r="D67" s="185"/>
      <c r="E67" s="185"/>
      <c r="F67" s="184"/>
      <c r="G67" s="184"/>
      <c r="H67" s="304">
        <f>H21+H50+H55+H60+H65</f>
        <v>38691663469.189995</v>
      </c>
      <c r="I67" s="304">
        <f>I21+I50+I55+I60+I65</f>
        <v>38372385490.629997</v>
      </c>
      <c r="J67" s="184"/>
      <c r="K67" s="304">
        <f>K21+K50+K55+K60+K65</f>
        <v>36819187496.802452</v>
      </c>
      <c r="L67" s="304">
        <f>L21+L50+L55+L60+L65</f>
        <v>36740153236.631325</v>
      </c>
      <c r="M67" s="187"/>
      <c r="N67" s="184"/>
      <c r="O67" s="184"/>
      <c r="P67" s="187"/>
      <c r="Q67" s="187"/>
      <c r="R67" s="184"/>
      <c r="S67" s="184"/>
      <c r="T67" s="184"/>
      <c r="U67" s="184"/>
      <c r="V67" s="304">
        <f>V21+V50+V55+V60+V65</f>
        <v>79034260.171129584</v>
      </c>
      <c r="W67" s="304">
        <f>W21+W50+W55+W60+W65</f>
        <v>851126696.6494267</v>
      </c>
      <c r="X67" s="188"/>
      <c r="Y67" s="185"/>
      <c r="Z67" s="185"/>
      <c r="AA67" s="189"/>
      <c r="AB67" s="185"/>
      <c r="AC67" s="190">
        <f>AC21+AC50+AC55+AC60+AC65</f>
        <v>0</v>
      </c>
      <c r="AD67" s="185"/>
      <c r="AE67" s="185"/>
      <c r="AF67" s="185"/>
      <c r="AG67" s="191">
        <f>AG21+AG50+AG55+AG60+AG65</f>
        <v>0</v>
      </c>
      <c r="AH67" s="185"/>
      <c r="AI67" s="185"/>
      <c r="AJ67" s="192">
        <f>AJ21+AJ50+AJ55+AJ60+AJ65</f>
        <v>0</v>
      </c>
    </row>
  </sheetData>
  <mergeCells count="41">
    <mergeCell ref="AI6:AI7"/>
    <mergeCell ref="AJ6:AJ7"/>
    <mergeCell ref="F6:F7"/>
    <mergeCell ref="G6:G7"/>
    <mergeCell ref="K6:K7"/>
    <mergeCell ref="L6:L7"/>
    <mergeCell ref="M6:M7"/>
    <mergeCell ref="N6:N7"/>
    <mergeCell ref="AA5:AA7"/>
    <mergeCell ref="AB5:AB7"/>
    <mergeCell ref="AC5:AC7"/>
    <mergeCell ref="AD5:AD7"/>
    <mergeCell ref="AE5:AG5"/>
    <mergeCell ref="AH5:AJ5"/>
    <mergeCell ref="AE6:AE7"/>
    <mergeCell ref="AF6:AF7"/>
    <mergeCell ref="AG6:AG7"/>
    <mergeCell ref="AH6:AH7"/>
    <mergeCell ref="T5:T7"/>
    <mergeCell ref="U5:U7"/>
    <mergeCell ref="V5:W6"/>
    <mergeCell ref="X5:X7"/>
    <mergeCell ref="Y5:Y7"/>
    <mergeCell ref="Z5:Z7"/>
    <mergeCell ref="F5:G5"/>
    <mergeCell ref="H5:H7"/>
    <mergeCell ref="I5:I7"/>
    <mergeCell ref="J5:J7"/>
    <mergeCell ref="M5:N5"/>
    <mergeCell ref="A5:A7"/>
    <mergeCell ref="B5:B7"/>
    <mergeCell ref="C5:C7"/>
    <mergeCell ref="D5:D7"/>
    <mergeCell ref="E5:E7"/>
    <mergeCell ref="Q5:Q7"/>
    <mergeCell ref="S5:S7"/>
    <mergeCell ref="O2:W2"/>
    <mergeCell ref="O3:W3"/>
    <mergeCell ref="O4:W4"/>
    <mergeCell ref="O5:P7"/>
    <mergeCell ref="R5:R7"/>
  </mergeCells>
  <dataValidations count="5">
    <dataValidation type="decimal" allowBlank="1" showInputMessage="1" showErrorMessage="1" promptTitle="SOBRETASA" prompt="Incluir el valor en forma porcentual" sqref="P56:Q56 M51 P51:Q51 P61:Q61">
      <formula1>0</formula1>
      <formula2>100</formula2>
    </dataValidation>
    <dataValidation type="decimal" allowBlank="1" showInputMessage="1" showErrorMessage="1" errorTitle="Error en el valor" error="Debe introducir _x000a_una cantidad numérica_x000a_" sqref="L51 L56 L61">
      <formula1>0</formula1>
      <formula2>999999999999999</formula2>
    </dataValidation>
    <dataValidation type="decimal" allowBlank="1" showInputMessage="1" showErrorMessage="1" errorTitle="Errror en el dato" error="valores permitidos de 0 a 100%" sqref="AI51">
      <formula1>0</formula1>
      <formula2>1</formula2>
    </dataValidation>
    <dataValidation type="decimal" allowBlank="1" showInputMessage="1" showErrorMessage="1" sqref="AF51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G51">
      <formula1>$X$3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I17"/>
  <sheetViews>
    <sheetView showGridLines="0" zoomScale="80" zoomScaleNormal="80" zoomScalePageLayoutView="80" workbookViewId="0">
      <selection activeCell="V10" sqref="V10"/>
    </sheetView>
  </sheetViews>
  <sheetFormatPr baseColWidth="10" defaultRowHeight="14" x14ac:dyDescent="0"/>
  <cols>
    <col min="1" max="1" width="16.33203125" customWidth="1"/>
    <col min="2" max="2" width="20.1640625" bestFit="1" customWidth="1"/>
    <col min="3" max="3" width="33.6640625" customWidth="1"/>
    <col min="4" max="4" width="13.5" bestFit="1" customWidth="1"/>
    <col min="5" max="5" width="13.6640625" bestFit="1" customWidth="1"/>
    <col min="6" max="6" width="13" bestFit="1" customWidth="1"/>
    <col min="7" max="8" width="18.33203125" bestFit="1" customWidth="1"/>
    <col min="9" max="9" width="13.33203125" bestFit="1" customWidth="1"/>
    <col min="10" max="11" width="18.6640625" customWidth="1"/>
    <col min="12" max="12" width="26.6640625" customWidth="1"/>
    <col min="14" max="14" width="4.6640625" bestFit="1" customWidth="1"/>
    <col min="15" max="15" width="9.5" customWidth="1"/>
    <col min="16" max="16" width="21.6640625" customWidth="1"/>
    <col min="17" max="17" width="13" bestFit="1" customWidth="1"/>
    <col min="18" max="18" width="16" customWidth="1"/>
    <col min="20" max="20" width="15.5" customWidth="1"/>
    <col min="21" max="21" width="18.5" bestFit="1" customWidth="1"/>
    <col min="22" max="22" width="19.5" bestFit="1" customWidth="1"/>
    <col min="23" max="23" width="19.1640625" customWidth="1"/>
    <col min="24" max="24" width="18.33203125" customWidth="1"/>
    <col min="25" max="25" width="14.6640625" customWidth="1"/>
    <col min="26" max="26" width="15.6640625" customWidth="1"/>
    <col min="27" max="27" width="18.6640625" customWidth="1"/>
    <col min="28" max="28" width="15.33203125" customWidth="1"/>
    <col min="29" max="29" width="28.6640625" customWidth="1"/>
    <col min="30" max="35" width="16.5" customWidth="1"/>
  </cols>
  <sheetData>
    <row r="1" spans="1:35">
      <c r="A1" s="113" t="s">
        <v>166</v>
      </c>
      <c r="B1" s="114" t="s">
        <v>163</v>
      </c>
      <c r="C1" s="50"/>
      <c r="D1" s="51"/>
      <c r="E1" s="3"/>
      <c r="F1" s="3"/>
      <c r="G1" s="52"/>
      <c r="H1" s="52"/>
      <c r="I1" s="4"/>
      <c r="J1" s="53"/>
      <c r="K1" s="53"/>
      <c r="L1" s="54"/>
      <c r="M1" s="55"/>
      <c r="N1" s="55"/>
      <c r="O1" s="54"/>
      <c r="P1" s="54"/>
      <c r="Q1" s="4"/>
      <c r="R1" s="4"/>
      <c r="S1" s="8"/>
      <c r="T1" s="4"/>
      <c r="U1" s="53"/>
      <c r="V1" s="53"/>
      <c r="W1" s="56"/>
      <c r="X1" s="57"/>
      <c r="Y1" s="57"/>
      <c r="Z1" s="58"/>
      <c r="AA1" s="57"/>
      <c r="AB1" s="59"/>
      <c r="AC1" s="51"/>
      <c r="AD1" s="51"/>
      <c r="AE1" s="51"/>
      <c r="AF1" s="60"/>
      <c r="AG1" s="51"/>
      <c r="AH1" s="51"/>
      <c r="AI1" s="60"/>
    </row>
    <row r="2" spans="1:35">
      <c r="A2" s="12"/>
      <c r="B2" s="12"/>
      <c r="C2" s="61"/>
      <c r="D2" s="61"/>
      <c r="E2" s="18"/>
      <c r="F2" s="18"/>
      <c r="G2" s="62"/>
      <c r="H2" s="62"/>
      <c r="I2" s="63"/>
      <c r="J2" s="64"/>
      <c r="K2" s="64"/>
      <c r="L2" s="65"/>
      <c r="M2" s="18"/>
      <c r="N2" s="331" t="s">
        <v>0</v>
      </c>
      <c r="O2" s="331"/>
      <c r="P2" s="331"/>
      <c r="Q2" s="331"/>
      <c r="R2" s="331"/>
      <c r="S2" s="331"/>
      <c r="T2" s="331"/>
      <c r="U2" s="331"/>
      <c r="V2" s="331"/>
      <c r="W2" s="66"/>
      <c r="X2" s="61"/>
      <c r="Y2" s="61"/>
      <c r="Z2" s="67"/>
      <c r="AA2" s="61"/>
      <c r="AB2" s="68"/>
      <c r="AC2" s="61"/>
      <c r="AD2" s="61"/>
      <c r="AE2" s="61"/>
      <c r="AF2" s="69"/>
      <c r="AG2" s="61"/>
      <c r="AH2" s="61"/>
      <c r="AI2" s="69"/>
    </row>
    <row r="3" spans="1:35">
      <c r="A3" s="20"/>
      <c r="B3" s="20"/>
      <c r="C3" s="70"/>
      <c r="D3" s="70"/>
      <c r="E3" s="21"/>
      <c r="F3" s="21"/>
      <c r="G3" s="71"/>
      <c r="H3" s="71"/>
      <c r="I3" s="22"/>
      <c r="J3" s="72"/>
      <c r="K3" s="72"/>
      <c r="L3" s="73"/>
      <c r="M3" s="74"/>
      <c r="N3" s="332">
        <v>43008</v>
      </c>
      <c r="O3" s="332"/>
      <c r="P3" s="332"/>
      <c r="Q3" s="332"/>
      <c r="R3" s="332"/>
      <c r="S3" s="332"/>
      <c r="T3" s="332"/>
      <c r="U3" s="332"/>
      <c r="V3" s="332"/>
      <c r="W3" s="66"/>
      <c r="X3" s="61"/>
      <c r="Y3" s="61"/>
      <c r="Z3" s="67"/>
      <c r="AA3" s="75"/>
      <c r="AB3" s="76"/>
      <c r="AC3" s="70"/>
      <c r="AD3" s="70"/>
      <c r="AE3" s="70"/>
      <c r="AF3" s="77"/>
      <c r="AG3" s="70"/>
      <c r="AH3" s="70"/>
      <c r="AI3" s="77"/>
    </row>
    <row r="4" spans="1:35">
      <c r="A4" s="21"/>
      <c r="B4" s="21"/>
      <c r="C4" s="78"/>
      <c r="D4" s="70"/>
      <c r="E4" s="21"/>
      <c r="F4" s="21"/>
      <c r="G4" s="71"/>
      <c r="H4" s="71"/>
      <c r="I4" s="22"/>
      <c r="J4" s="72"/>
      <c r="K4" s="72"/>
      <c r="L4" s="73"/>
      <c r="M4" s="74"/>
      <c r="N4" s="404" t="s">
        <v>1</v>
      </c>
      <c r="O4" s="404"/>
      <c r="P4" s="404"/>
      <c r="Q4" s="404"/>
      <c r="R4" s="404"/>
      <c r="S4" s="404"/>
      <c r="T4" s="404"/>
      <c r="U4" s="404"/>
      <c r="V4" s="404"/>
      <c r="W4" s="79"/>
      <c r="X4" s="80"/>
      <c r="Y4" s="80"/>
      <c r="Z4" s="81"/>
      <c r="AA4" s="75"/>
      <c r="AB4" s="76"/>
      <c r="AC4" s="70"/>
      <c r="AD4" s="70"/>
      <c r="AE4" s="70"/>
      <c r="AF4" s="77"/>
      <c r="AG4" s="70"/>
      <c r="AH4" s="70"/>
      <c r="AI4" s="77"/>
    </row>
    <row r="5" spans="1:35" ht="15" thickBot="1">
      <c r="A5" s="21"/>
      <c r="B5" s="21"/>
      <c r="C5" s="78"/>
      <c r="D5" s="70"/>
      <c r="E5" s="21"/>
      <c r="F5" s="21"/>
      <c r="G5" s="71"/>
      <c r="H5" s="71"/>
      <c r="I5" s="22"/>
      <c r="J5" s="72"/>
      <c r="K5" s="72"/>
      <c r="L5" s="73"/>
      <c r="M5" s="74"/>
      <c r="N5" s="333" t="s">
        <v>58</v>
      </c>
      <c r="O5" s="333"/>
      <c r="P5" s="333"/>
      <c r="Q5" s="333"/>
      <c r="R5" s="333"/>
      <c r="S5" s="333"/>
      <c r="T5" s="333"/>
      <c r="U5" s="333"/>
      <c r="V5" s="333"/>
      <c r="W5" s="79"/>
      <c r="X5" s="80"/>
      <c r="Y5" s="80"/>
      <c r="Z5" s="81"/>
      <c r="AA5" s="75"/>
      <c r="AB5" s="76"/>
      <c r="AC5" s="70"/>
      <c r="AD5" s="70"/>
      <c r="AE5" s="70"/>
      <c r="AF5" s="77"/>
      <c r="AG5" s="70"/>
      <c r="AH5" s="70"/>
      <c r="AI5" s="77"/>
    </row>
    <row r="6" spans="1:35" ht="39">
      <c r="A6" s="342" t="s">
        <v>2</v>
      </c>
      <c r="B6" s="325" t="s">
        <v>3</v>
      </c>
      <c r="C6" s="345" t="s">
        <v>4</v>
      </c>
      <c r="D6" s="345" t="s">
        <v>6</v>
      </c>
      <c r="E6" s="345" t="s">
        <v>7</v>
      </c>
      <c r="F6" s="345"/>
      <c r="G6" s="345" t="s">
        <v>8</v>
      </c>
      <c r="H6" s="325" t="s">
        <v>9</v>
      </c>
      <c r="I6" s="328" t="s">
        <v>10</v>
      </c>
      <c r="J6" s="82" t="s">
        <v>11</v>
      </c>
      <c r="K6" s="82" t="s">
        <v>12</v>
      </c>
      <c r="L6" s="355" t="s">
        <v>13</v>
      </c>
      <c r="M6" s="356"/>
      <c r="N6" s="334" t="s">
        <v>14</v>
      </c>
      <c r="O6" s="335"/>
      <c r="P6" s="325" t="s">
        <v>181</v>
      </c>
      <c r="Q6" s="340" t="s">
        <v>57</v>
      </c>
      <c r="R6" s="328" t="s">
        <v>15</v>
      </c>
      <c r="S6" s="361" t="s">
        <v>16</v>
      </c>
      <c r="T6" s="340" t="s">
        <v>17</v>
      </c>
      <c r="U6" s="340" t="s">
        <v>59</v>
      </c>
      <c r="V6" s="340" t="s">
        <v>60</v>
      </c>
      <c r="W6" s="368" t="s">
        <v>19</v>
      </c>
      <c r="X6" s="371" t="s">
        <v>20</v>
      </c>
      <c r="Y6" s="371" t="s">
        <v>21</v>
      </c>
      <c r="Z6" s="396" t="s">
        <v>22</v>
      </c>
      <c r="AA6" s="368" t="s">
        <v>23</v>
      </c>
      <c r="AB6" s="400" t="s">
        <v>24</v>
      </c>
      <c r="AC6" s="325" t="s">
        <v>25</v>
      </c>
      <c r="AD6" s="334" t="s">
        <v>26</v>
      </c>
      <c r="AE6" s="390"/>
      <c r="AF6" s="335"/>
      <c r="AG6" s="334" t="s">
        <v>27</v>
      </c>
      <c r="AH6" s="390"/>
      <c r="AI6" s="391"/>
    </row>
    <row r="7" spans="1:35" ht="14.75" customHeight="1">
      <c r="A7" s="343"/>
      <c r="B7" s="326"/>
      <c r="C7" s="326"/>
      <c r="D7" s="326"/>
      <c r="E7" s="376" t="s">
        <v>28</v>
      </c>
      <c r="F7" s="376" t="s">
        <v>29</v>
      </c>
      <c r="G7" s="326"/>
      <c r="H7" s="388"/>
      <c r="I7" s="353"/>
      <c r="J7" s="392" t="s">
        <v>30</v>
      </c>
      <c r="K7" s="392" t="s">
        <v>30</v>
      </c>
      <c r="L7" s="394" t="s">
        <v>31</v>
      </c>
      <c r="M7" s="376" t="s">
        <v>32</v>
      </c>
      <c r="N7" s="336"/>
      <c r="O7" s="337"/>
      <c r="P7" s="326"/>
      <c r="Q7" s="329"/>
      <c r="R7" s="329"/>
      <c r="S7" s="362"/>
      <c r="T7" s="329"/>
      <c r="U7" s="329"/>
      <c r="V7" s="329"/>
      <c r="W7" s="369"/>
      <c r="X7" s="372"/>
      <c r="Y7" s="372"/>
      <c r="Z7" s="397"/>
      <c r="AA7" s="369"/>
      <c r="AB7" s="401"/>
      <c r="AC7" s="388"/>
      <c r="AD7" s="359" t="s">
        <v>33</v>
      </c>
      <c r="AE7" s="359" t="s">
        <v>34</v>
      </c>
      <c r="AF7" s="402" t="s">
        <v>35</v>
      </c>
      <c r="AG7" s="359" t="s">
        <v>36</v>
      </c>
      <c r="AH7" s="359" t="s">
        <v>6</v>
      </c>
      <c r="AI7" s="398" t="s">
        <v>38</v>
      </c>
    </row>
    <row r="8" spans="1:35" ht="15" thickBot="1">
      <c r="A8" s="155"/>
      <c r="B8" s="156"/>
      <c r="C8" s="157"/>
      <c r="D8" s="157"/>
      <c r="E8" s="327"/>
      <c r="F8" s="327"/>
      <c r="G8" s="168"/>
      <c r="H8" s="163"/>
      <c r="I8" s="169"/>
      <c r="J8" s="393"/>
      <c r="K8" s="393"/>
      <c r="L8" s="395"/>
      <c r="M8" s="327"/>
      <c r="N8" s="158"/>
      <c r="O8" s="171"/>
      <c r="P8" s="327"/>
      <c r="Q8" s="165"/>
      <c r="R8" s="160"/>
      <c r="S8" s="164"/>
      <c r="T8" s="165"/>
      <c r="U8" s="165"/>
      <c r="V8" s="165"/>
      <c r="W8" s="161"/>
      <c r="X8" s="166"/>
      <c r="Y8" s="166"/>
      <c r="Z8" s="172"/>
      <c r="AA8" s="161"/>
      <c r="AB8" s="173"/>
      <c r="AC8" s="163"/>
      <c r="AD8" s="360"/>
      <c r="AE8" s="360"/>
      <c r="AF8" s="403"/>
      <c r="AG8" s="360"/>
      <c r="AH8" s="360"/>
      <c r="AI8" s="399"/>
    </row>
    <row r="9" spans="1:35">
      <c r="A9" s="109" t="s">
        <v>41</v>
      </c>
      <c r="B9" s="33" t="s">
        <v>163</v>
      </c>
      <c r="C9" s="83" t="s">
        <v>61</v>
      </c>
      <c r="D9" s="84" t="s">
        <v>42</v>
      </c>
      <c r="E9" s="34" t="s">
        <v>164</v>
      </c>
      <c r="F9" s="85">
        <v>41443</v>
      </c>
      <c r="G9" s="86">
        <v>608000000</v>
      </c>
      <c r="H9" s="87">
        <v>596929451</v>
      </c>
      <c r="I9" s="35">
        <v>41505</v>
      </c>
      <c r="J9" s="36">
        <v>447029945.54999995</v>
      </c>
      <c r="K9" s="36">
        <v>437426771.09000003</v>
      </c>
      <c r="L9" s="88">
        <v>8.6800000000000002E-2</v>
      </c>
      <c r="M9" s="89"/>
      <c r="N9" s="90"/>
      <c r="O9" s="88"/>
      <c r="P9" s="88"/>
      <c r="Q9" s="85">
        <v>41271</v>
      </c>
      <c r="R9" s="85"/>
      <c r="S9" s="110"/>
      <c r="T9" s="85">
        <v>48576</v>
      </c>
      <c r="U9" s="86">
        <v>13091565.719757777</v>
      </c>
      <c r="V9" s="86">
        <v>159502679.91</v>
      </c>
      <c r="W9" s="91" t="s">
        <v>165</v>
      </c>
      <c r="X9" s="91"/>
      <c r="Y9" s="251"/>
      <c r="Z9" s="252">
        <v>1.5599999999999999E-2</v>
      </c>
      <c r="AA9" s="83"/>
      <c r="AB9" s="253"/>
      <c r="AC9" s="93" t="s">
        <v>113</v>
      </c>
      <c r="AD9" s="254"/>
      <c r="AE9" s="83"/>
      <c r="AF9" s="255"/>
      <c r="AG9" s="83"/>
      <c r="AH9" s="83"/>
      <c r="AI9" s="94"/>
    </row>
    <row r="10" spans="1:35">
      <c r="A10" s="177" t="s">
        <v>50</v>
      </c>
      <c r="B10" s="178"/>
      <c r="C10" s="256"/>
      <c r="D10" s="256"/>
      <c r="E10" s="257"/>
      <c r="F10" s="258"/>
      <c r="G10" s="259">
        <f>SUM(G9:G9 )</f>
        <v>608000000</v>
      </c>
      <c r="H10" s="259">
        <f>SUM(H9:H9 )</f>
        <v>596929451</v>
      </c>
      <c r="I10" s="258"/>
      <c r="J10" s="259">
        <f>SUM(J9:J9 )</f>
        <v>447029945.54999995</v>
      </c>
      <c r="K10" s="259">
        <f>SUM(K9:K9 )</f>
        <v>437426771.09000003</v>
      </c>
      <c r="L10" s="260"/>
      <c r="M10" s="261"/>
      <c r="N10" s="261"/>
      <c r="O10" s="260"/>
      <c r="P10" s="260"/>
      <c r="Q10" s="258"/>
      <c r="R10" s="258"/>
      <c r="S10" s="262"/>
      <c r="T10" s="258"/>
      <c r="U10" s="259">
        <f>SUM(U9:U9 )</f>
        <v>13091565.719757777</v>
      </c>
      <c r="V10" s="259">
        <f>SUM(V9:V9 )</f>
        <v>159502679.91</v>
      </c>
      <c r="W10" s="263"/>
      <c r="X10" s="264"/>
      <c r="Y10" s="264"/>
      <c r="Z10" s="265"/>
      <c r="AA10" s="266"/>
      <c r="AB10" s="267">
        <f>SUM(AB9:AB9 )</f>
        <v>0</v>
      </c>
      <c r="AC10" s="268"/>
      <c r="AD10" s="268"/>
      <c r="AE10" s="268"/>
      <c r="AF10" s="269">
        <f>SUM(AF9:AF9 )</f>
        <v>0</v>
      </c>
      <c r="AG10" s="268"/>
      <c r="AH10" s="268"/>
      <c r="AI10" s="270"/>
    </row>
    <row r="11" spans="1:35">
      <c r="A11" s="44"/>
      <c r="B11" s="45"/>
      <c r="C11" s="95"/>
      <c r="D11" s="95"/>
      <c r="E11" s="46"/>
      <c r="F11" s="96"/>
      <c r="G11" s="97"/>
      <c r="H11" s="98"/>
      <c r="I11" s="47"/>
      <c r="J11" s="36"/>
      <c r="K11" s="99"/>
      <c r="L11" s="100"/>
      <c r="M11" s="101"/>
      <c r="N11" s="101"/>
      <c r="O11" s="100"/>
      <c r="P11" s="100"/>
      <c r="Q11" s="96"/>
      <c r="R11" s="35"/>
      <c r="S11" s="48"/>
      <c r="T11" s="35"/>
      <c r="U11" s="271"/>
      <c r="V11" s="271"/>
      <c r="W11" s="102"/>
      <c r="X11" s="49"/>
      <c r="Y11" s="272"/>
      <c r="Z11" s="103"/>
      <c r="AA11" s="104"/>
      <c r="AB11" s="273"/>
      <c r="AC11" s="105"/>
      <c r="AD11" s="274"/>
      <c r="AE11" s="104"/>
      <c r="AF11" s="255"/>
      <c r="AG11" s="104"/>
      <c r="AH11" s="104"/>
      <c r="AI11" s="275"/>
    </row>
    <row r="12" spans="1:35">
      <c r="A12" s="44" t="s">
        <v>41</v>
      </c>
      <c r="B12" s="33" t="s">
        <v>163</v>
      </c>
      <c r="C12" s="95"/>
      <c r="D12" s="95"/>
      <c r="E12" s="46"/>
      <c r="F12" s="96"/>
      <c r="G12" s="97"/>
      <c r="H12" s="98"/>
      <c r="I12" s="47"/>
      <c r="J12" s="36"/>
      <c r="K12" s="36">
        <f t="shared" ref="K12:K14" si="0">H12-V12</f>
        <v>0</v>
      </c>
      <c r="L12" s="100"/>
      <c r="M12" s="101"/>
      <c r="N12" s="101"/>
      <c r="O12" s="100"/>
      <c r="P12" s="100"/>
      <c r="Q12" s="96"/>
      <c r="R12" s="35"/>
      <c r="S12" s="48"/>
      <c r="T12" s="35"/>
      <c r="U12" s="271"/>
      <c r="V12" s="271"/>
      <c r="W12" s="102"/>
      <c r="X12" s="102"/>
      <c r="Y12" s="272"/>
      <c r="Z12" s="103"/>
      <c r="AA12" s="104"/>
      <c r="AB12" s="273"/>
      <c r="AC12" s="105"/>
      <c r="AD12" s="274"/>
      <c r="AE12" s="104"/>
      <c r="AF12" s="255"/>
      <c r="AG12" s="104"/>
      <c r="AH12" s="104"/>
      <c r="AI12" s="275"/>
    </row>
    <row r="13" spans="1:35">
      <c r="A13" s="44" t="s">
        <v>45</v>
      </c>
      <c r="B13" s="33" t="s">
        <v>163</v>
      </c>
      <c r="C13" s="95"/>
      <c r="D13" s="95"/>
      <c r="E13" s="46"/>
      <c r="F13" s="96"/>
      <c r="G13" s="97"/>
      <c r="H13" s="98"/>
      <c r="I13" s="47"/>
      <c r="J13" s="36"/>
      <c r="K13" s="36">
        <f t="shared" si="0"/>
        <v>0</v>
      </c>
      <c r="L13" s="100"/>
      <c r="M13" s="101"/>
      <c r="N13" s="101"/>
      <c r="O13" s="100"/>
      <c r="P13" s="100"/>
      <c r="Q13" s="96"/>
      <c r="R13" s="35"/>
      <c r="S13" s="48"/>
      <c r="T13" s="35"/>
      <c r="U13" s="271"/>
      <c r="V13" s="271"/>
      <c r="W13" s="102"/>
      <c r="X13" s="102"/>
      <c r="Y13" s="272"/>
      <c r="Z13" s="103"/>
      <c r="AA13" s="104"/>
      <c r="AB13" s="273"/>
      <c r="AC13" s="105"/>
      <c r="AD13" s="274"/>
      <c r="AE13" s="104"/>
      <c r="AF13" s="255"/>
      <c r="AG13" s="104"/>
      <c r="AH13" s="104"/>
      <c r="AI13" s="275"/>
    </row>
    <row r="14" spans="1:35">
      <c r="A14" s="44" t="s">
        <v>46</v>
      </c>
      <c r="B14" s="33" t="s">
        <v>163</v>
      </c>
      <c r="C14" s="95"/>
      <c r="D14" s="95"/>
      <c r="E14" s="46"/>
      <c r="F14" s="96"/>
      <c r="G14" s="97"/>
      <c r="H14" s="98"/>
      <c r="I14" s="47"/>
      <c r="J14" s="36"/>
      <c r="K14" s="36">
        <f t="shared" si="0"/>
        <v>0</v>
      </c>
      <c r="L14" s="100"/>
      <c r="M14" s="101"/>
      <c r="N14" s="101"/>
      <c r="O14" s="100"/>
      <c r="P14" s="100"/>
      <c r="Q14" s="96"/>
      <c r="R14" s="35"/>
      <c r="S14" s="48"/>
      <c r="T14" s="35"/>
      <c r="U14" s="271"/>
      <c r="V14" s="271"/>
      <c r="W14" s="102"/>
      <c r="X14" s="102"/>
      <c r="Y14" s="272"/>
      <c r="Z14" s="103"/>
      <c r="AA14" s="104"/>
      <c r="AB14" s="273"/>
      <c r="AC14" s="105"/>
      <c r="AD14" s="274"/>
      <c r="AE14" s="104"/>
      <c r="AF14" s="255"/>
      <c r="AG14" s="104"/>
      <c r="AH14" s="104"/>
      <c r="AI14" s="275"/>
    </row>
    <row r="15" spans="1:35">
      <c r="A15" s="179" t="s">
        <v>51</v>
      </c>
      <c r="B15" s="180"/>
      <c r="C15" s="276"/>
      <c r="D15" s="276"/>
      <c r="E15" s="277"/>
      <c r="F15" s="277"/>
      <c r="G15" s="278">
        <f>SUM(G12:G14 )</f>
        <v>0</v>
      </c>
      <c r="H15" s="278">
        <f>SUM(H12:H14 )</f>
        <v>0</v>
      </c>
      <c r="I15" s="277"/>
      <c r="J15" s="278">
        <f>SUM(J12:J14 )</f>
        <v>0</v>
      </c>
      <c r="K15" s="278">
        <f>SUM(K12:K14 )</f>
        <v>0</v>
      </c>
      <c r="L15" s="260"/>
      <c r="M15" s="277"/>
      <c r="N15" s="277"/>
      <c r="O15" s="260"/>
      <c r="P15" s="260"/>
      <c r="Q15" s="277"/>
      <c r="R15" s="277"/>
      <c r="S15" s="277"/>
      <c r="T15" s="277"/>
      <c r="U15" s="278">
        <f>SUM(U12:U14 )</f>
        <v>0</v>
      </c>
      <c r="V15" s="278">
        <f>SUM(V12:V14 )</f>
        <v>0</v>
      </c>
      <c r="W15" s="279"/>
      <c r="X15" s="276"/>
      <c r="Y15" s="276"/>
      <c r="Z15" s="265"/>
      <c r="AA15" s="276"/>
      <c r="AB15" s="267">
        <f>SUM(AB12:AB14)</f>
        <v>0</v>
      </c>
      <c r="AC15" s="276"/>
      <c r="AD15" s="276"/>
      <c r="AE15" s="276"/>
      <c r="AF15" s="280">
        <f>SUM(AF12:AF14)</f>
        <v>0</v>
      </c>
      <c r="AG15" s="276"/>
      <c r="AH15" s="276"/>
      <c r="AI15" s="270"/>
    </row>
    <row r="16" spans="1:35">
      <c r="A16" s="281"/>
      <c r="B16" s="281"/>
      <c r="C16" s="83"/>
      <c r="D16" s="281"/>
      <c r="E16" s="282"/>
      <c r="F16" s="283"/>
      <c r="G16" s="284"/>
      <c r="H16" s="284"/>
      <c r="I16" s="35"/>
      <c r="J16" s="285"/>
      <c r="K16" s="285"/>
      <c r="L16" s="286"/>
      <c r="M16" s="282"/>
      <c r="N16" s="282"/>
      <c r="O16" s="286"/>
      <c r="P16" s="286"/>
      <c r="Q16" s="35"/>
      <c r="R16" s="35"/>
      <c r="S16" s="282"/>
      <c r="T16" s="35"/>
      <c r="U16" s="285"/>
      <c r="V16" s="285"/>
      <c r="W16" s="287"/>
      <c r="X16" s="251"/>
      <c r="Y16" s="251"/>
      <c r="Z16" s="288"/>
      <c r="AA16" s="281"/>
      <c r="AB16" s="284"/>
      <c r="AC16" s="281"/>
      <c r="AD16" s="289"/>
      <c r="AE16" s="290"/>
      <c r="AF16" s="255"/>
      <c r="AG16" s="289"/>
      <c r="AH16" s="291"/>
      <c r="AI16" s="255"/>
    </row>
    <row r="17" spans="1:35">
      <c r="A17" s="183" t="s">
        <v>56</v>
      </c>
      <c r="B17" s="184"/>
      <c r="C17" s="185"/>
      <c r="D17" s="185"/>
      <c r="E17" s="184"/>
      <c r="F17" s="184"/>
      <c r="G17" s="186">
        <f>G10+G15</f>
        <v>608000000</v>
      </c>
      <c r="H17" s="186">
        <f>H10+H15</f>
        <v>596929451</v>
      </c>
      <c r="I17" s="184"/>
      <c r="J17" s="186">
        <f>J10+J15</f>
        <v>447029945.54999995</v>
      </c>
      <c r="K17" s="186">
        <f>K10+K15</f>
        <v>437426771.09000003</v>
      </c>
      <c r="L17" s="187"/>
      <c r="M17" s="184"/>
      <c r="N17" s="184"/>
      <c r="O17" s="187"/>
      <c r="P17" s="187"/>
      <c r="Q17" s="184"/>
      <c r="R17" s="184"/>
      <c r="S17" s="184"/>
      <c r="T17" s="184"/>
      <c r="U17" s="186">
        <f t="shared" ref="U17:V17" si="1">U10+U15</f>
        <v>13091565.719757777</v>
      </c>
      <c r="V17" s="186">
        <f t="shared" si="1"/>
        <v>159502679.91</v>
      </c>
      <c r="W17" s="188"/>
      <c r="X17" s="185"/>
      <c r="Y17" s="185"/>
      <c r="Z17" s="189"/>
      <c r="AA17" s="185"/>
      <c r="AB17" s="186">
        <f>AB10+AB15</f>
        <v>0</v>
      </c>
      <c r="AC17" s="185"/>
      <c r="AD17" s="185"/>
      <c r="AE17" s="185"/>
      <c r="AF17" s="186">
        <f>AF10+AF15</f>
        <v>0</v>
      </c>
      <c r="AG17" s="185"/>
      <c r="AH17" s="185"/>
      <c r="AI17" s="192"/>
    </row>
  </sheetData>
  <mergeCells count="42">
    <mergeCell ref="I6:I7"/>
    <mergeCell ref="M7:M8"/>
    <mergeCell ref="W6:W7"/>
    <mergeCell ref="A6:A7"/>
    <mergeCell ref="B6:B7"/>
    <mergeCell ref="C6:C7"/>
    <mergeCell ref="E6:F6"/>
    <mergeCell ref="H6:H7"/>
    <mergeCell ref="E7:E8"/>
    <mergeCell ref="F7:F8"/>
    <mergeCell ref="D6:D7"/>
    <mergeCell ref="G6:G7"/>
    <mergeCell ref="N2:V2"/>
    <mergeCell ref="N3:V3"/>
    <mergeCell ref="N4:V4"/>
    <mergeCell ref="N5:V5"/>
    <mergeCell ref="N6:O7"/>
    <mergeCell ref="Q6:Q7"/>
    <mergeCell ref="R6:R7"/>
    <mergeCell ref="V6:V7"/>
    <mergeCell ref="T6:T7"/>
    <mergeCell ref="U6:U7"/>
    <mergeCell ref="S6:S7"/>
    <mergeCell ref="AH7:AH8"/>
    <mergeCell ref="AI7:AI8"/>
    <mergeCell ref="AB6:AB7"/>
    <mergeCell ref="AC6:AC7"/>
    <mergeCell ref="AG6:AI6"/>
    <mergeCell ref="AD6:AF6"/>
    <mergeCell ref="AF7:AF8"/>
    <mergeCell ref="AD7:AD8"/>
    <mergeCell ref="AE7:AE8"/>
    <mergeCell ref="X6:X7"/>
    <mergeCell ref="Y6:Y7"/>
    <mergeCell ref="K7:K8"/>
    <mergeCell ref="J7:J8"/>
    <mergeCell ref="AG7:AG8"/>
    <mergeCell ref="AA6:AA7"/>
    <mergeCell ref="L6:M6"/>
    <mergeCell ref="L7:L8"/>
    <mergeCell ref="Z6:Z7"/>
    <mergeCell ref="P6:P8"/>
  </mergeCells>
  <dataValidations count="5">
    <dataValidation type="decimal" allowBlank="1" showInputMessage="1" showErrorMessage="1" promptTitle="SOBRETASA" prompt="Incluir el valor en forma porcentual" sqref="L16 O16:P16">
      <formula1>0</formula1>
      <formula2>100</formula2>
    </dataValidation>
    <dataValidation type="decimal" allowBlank="1" showInputMessage="1" showErrorMessage="1" errorTitle="Error en el valor" error="Debe introducir _x000a_una cantidad numérica_x000a_" sqref="K16">
      <formula1>0</formula1>
      <formula2>999999999999999</formula2>
    </dataValidation>
    <dataValidation type="decimal" allowBlank="1" showInputMessage="1" showErrorMessage="1" errorTitle="Errror en el dato" error="valores permitidos de 0 a 100%" sqref="AH16">
      <formula1>0</formula1>
      <formula2>1</formula2>
    </dataValidation>
    <dataValidation type="decimal" allowBlank="1" showInputMessage="1" showErrorMessage="1" sqref="AE16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F16">
      <formula1>$W$3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C20"/>
  <sheetViews>
    <sheetView showGridLines="0" zoomScale="80" zoomScaleNormal="80" zoomScalePageLayoutView="80" workbookViewId="0">
      <selection activeCell="R9" sqref="R9"/>
    </sheetView>
  </sheetViews>
  <sheetFormatPr baseColWidth="10" defaultRowHeight="14" x14ac:dyDescent="0"/>
  <cols>
    <col min="1" max="1" width="22" customWidth="1"/>
    <col min="2" max="2" width="22.5" customWidth="1"/>
    <col min="3" max="3" width="33.6640625" customWidth="1"/>
    <col min="4" max="4" width="16.5" bestFit="1" customWidth="1"/>
    <col min="5" max="5" width="17.1640625" bestFit="1" customWidth="1"/>
    <col min="6" max="6" width="13" bestFit="1" customWidth="1"/>
    <col min="7" max="7" width="18.33203125" bestFit="1" customWidth="1"/>
    <col min="8" max="8" width="18.5" bestFit="1" customWidth="1"/>
    <col min="9" max="9" width="16.6640625" bestFit="1" customWidth="1"/>
    <col min="10" max="11" width="18.6640625" customWidth="1"/>
    <col min="12" max="12" width="26.6640625" customWidth="1"/>
    <col min="14" max="14" width="4.6640625" bestFit="1" customWidth="1"/>
    <col min="15" max="15" width="9.5" customWidth="1"/>
    <col min="16" max="16" width="13" bestFit="1" customWidth="1"/>
    <col min="17" max="17" width="19.5" customWidth="1"/>
    <col min="18" max="18" width="16" customWidth="1"/>
    <col min="20" max="20" width="15.5" customWidth="1"/>
    <col min="21" max="21" width="14.5" customWidth="1"/>
    <col min="22" max="22" width="16.6640625" bestFit="1" customWidth="1"/>
    <col min="23" max="23" width="19.1640625" customWidth="1"/>
    <col min="24" max="24" width="18.33203125" customWidth="1"/>
    <col min="25" max="25" width="14.6640625" customWidth="1"/>
    <col min="26" max="26" width="15.6640625" customWidth="1"/>
    <col min="27" max="27" width="18.6640625" customWidth="1"/>
    <col min="28" max="28" width="15.33203125" customWidth="1"/>
    <col min="29" max="29" width="43.1640625" bestFit="1" customWidth="1"/>
  </cols>
  <sheetData>
    <row r="1" spans="1:29">
      <c r="A1" s="113" t="s">
        <v>166</v>
      </c>
      <c r="B1" s="114" t="s">
        <v>163</v>
      </c>
      <c r="C1" s="1"/>
      <c r="D1" s="51"/>
      <c r="E1" s="3"/>
      <c r="F1" s="3"/>
      <c r="G1" s="52"/>
      <c r="H1" s="52"/>
      <c r="I1" s="4"/>
      <c r="J1" s="53"/>
      <c r="K1" s="53"/>
      <c r="L1" s="54"/>
      <c r="M1" s="55"/>
      <c r="N1" s="55"/>
      <c r="O1" s="54"/>
      <c r="P1" s="4"/>
      <c r="Q1" s="4"/>
      <c r="R1" s="4"/>
      <c r="S1" s="8"/>
      <c r="T1" s="4"/>
      <c r="U1" s="53"/>
      <c r="V1" s="53"/>
      <c r="W1" s="56"/>
      <c r="X1" s="57"/>
      <c r="Y1" s="57"/>
      <c r="Z1" s="58"/>
      <c r="AA1" s="57"/>
      <c r="AB1" s="59"/>
      <c r="AC1" s="51"/>
    </row>
    <row r="2" spans="1:29">
      <c r="A2" s="12"/>
      <c r="B2" s="12"/>
      <c r="C2" s="61"/>
      <c r="D2" s="61"/>
      <c r="E2" s="128"/>
      <c r="F2" s="128"/>
      <c r="G2" s="62"/>
      <c r="H2" s="62"/>
      <c r="I2" s="63"/>
      <c r="J2" s="64"/>
      <c r="K2" s="64"/>
      <c r="L2" s="65"/>
      <c r="M2" s="128"/>
      <c r="N2" s="331" t="s">
        <v>0</v>
      </c>
      <c r="O2" s="331"/>
      <c r="P2" s="331"/>
      <c r="Q2" s="331"/>
      <c r="R2" s="331"/>
      <c r="S2" s="331"/>
      <c r="T2" s="331"/>
      <c r="U2" s="331"/>
      <c r="V2" s="331"/>
      <c r="W2" s="66"/>
      <c r="X2" s="61"/>
      <c r="Y2" s="61"/>
      <c r="Z2" s="67"/>
      <c r="AA2" s="61"/>
      <c r="AB2" s="68"/>
      <c r="AC2" s="61"/>
    </row>
    <row r="3" spans="1:29">
      <c r="A3" s="20"/>
      <c r="B3" s="20"/>
      <c r="C3" s="70"/>
      <c r="D3" s="70"/>
      <c r="E3" s="21"/>
      <c r="F3" s="21"/>
      <c r="G3" s="71"/>
      <c r="H3" s="71"/>
      <c r="I3" s="22"/>
      <c r="J3" s="72"/>
      <c r="K3" s="72"/>
      <c r="L3" s="73"/>
      <c r="M3" s="74"/>
      <c r="N3" s="332">
        <v>43008</v>
      </c>
      <c r="O3" s="332"/>
      <c r="P3" s="332"/>
      <c r="Q3" s="332"/>
      <c r="R3" s="332"/>
      <c r="S3" s="332"/>
      <c r="T3" s="332"/>
      <c r="U3" s="332"/>
      <c r="V3" s="332"/>
      <c r="W3" s="66"/>
      <c r="X3" s="61"/>
      <c r="Y3" s="61"/>
      <c r="Z3" s="67"/>
      <c r="AA3" s="75"/>
      <c r="AB3" s="76"/>
      <c r="AC3" s="70"/>
    </row>
    <row r="4" spans="1:29">
      <c r="A4" s="21"/>
      <c r="B4" s="21"/>
      <c r="C4" s="78"/>
      <c r="D4" s="70"/>
      <c r="E4" s="21"/>
      <c r="F4" s="21"/>
      <c r="G4" s="71"/>
      <c r="H4" s="71"/>
      <c r="I4" s="22"/>
      <c r="J4" s="72"/>
      <c r="K4" s="72"/>
      <c r="L4" s="73"/>
      <c r="M4" s="74"/>
      <c r="N4" s="404" t="s">
        <v>1</v>
      </c>
      <c r="O4" s="404"/>
      <c r="P4" s="404"/>
      <c r="Q4" s="404"/>
      <c r="R4" s="404"/>
      <c r="S4" s="404"/>
      <c r="T4" s="404"/>
      <c r="U4" s="404"/>
      <c r="V4" s="404"/>
      <c r="W4" s="79"/>
      <c r="X4" s="80"/>
      <c r="Y4" s="80"/>
      <c r="Z4" s="81"/>
      <c r="AA4" s="75"/>
      <c r="AB4" s="76"/>
      <c r="AC4" s="70"/>
    </row>
    <row r="5" spans="1:29" ht="15" thickBot="1">
      <c r="A5" s="21"/>
      <c r="B5" s="21"/>
      <c r="C5" s="78"/>
      <c r="D5" s="70"/>
      <c r="E5" s="21"/>
      <c r="F5" s="21"/>
      <c r="G5" s="71"/>
      <c r="H5" s="71"/>
      <c r="I5" s="22"/>
      <c r="J5" s="72"/>
      <c r="K5" s="72"/>
      <c r="L5" s="73"/>
      <c r="M5" s="74"/>
      <c r="N5" s="333" t="s">
        <v>92</v>
      </c>
      <c r="O5" s="333"/>
      <c r="P5" s="333"/>
      <c r="Q5" s="333"/>
      <c r="R5" s="333"/>
      <c r="S5" s="333"/>
      <c r="T5" s="333"/>
      <c r="U5" s="333"/>
      <c r="V5" s="333"/>
      <c r="W5" s="79"/>
      <c r="X5" s="80"/>
      <c r="Y5" s="80"/>
      <c r="Z5" s="81"/>
      <c r="AA5" s="75"/>
      <c r="AB5" s="76"/>
      <c r="AC5" s="70"/>
    </row>
    <row r="6" spans="1:29" ht="43.25" customHeight="1">
      <c r="A6" s="342" t="s">
        <v>2</v>
      </c>
      <c r="B6" s="325" t="s">
        <v>3</v>
      </c>
      <c r="C6" s="345" t="s">
        <v>4</v>
      </c>
      <c r="D6" s="345" t="s">
        <v>5</v>
      </c>
      <c r="E6" s="345" t="s">
        <v>6</v>
      </c>
      <c r="F6" s="345" t="s">
        <v>7</v>
      </c>
      <c r="G6" s="345"/>
      <c r="H6" s="345" t="s">
        <v>8</v>
      </c>
      <c r="I6" s="325" t="s">
        <v>9</v>
      </c>
      <c r="J6" s="328" t="s">
        <v>10</v>
      </c>
      <c r="K6" s="30" t="s">
        <v>11</v>
      </c>
      <c r="L6" s="30" t="s">
        <v>12</v>
      </c>
      <c r="M6" s="355" t="s">
        <v>13</v>
      </c>
      <c r="N6" s="356"/>
      <c r="O6" s="334" t="s">
        <v>14</v>
      </c>
      <c r="P6" s="335"/>
      <c r="Q6" s="325" t="s">
        <v>181</v>
      </c>
      <c r="R6" s="340" t="s">
        <v>179</v>
      </c>
      <c r="S6" s="328" t="s">
        <v>15</v>
      </c>
      <c r="T6" s="361" t="s">
        <v>16</v>
      </c>
      <c r="U6" s="340" t="s">
        <v>17</v>
      </c>
      <c r="V6" s="407" t="s">
        <v>18</v>
      </c>
      <c r="W6" s="408"/>
      <c r="X6" s="368" t="s">
        <v>19</v>
      </c>
      <c r="Y6" s="371" t="s">
        <v>20</v>
      </c>
      <c r="Z6" s="371" t="s">
        <v>21</v>
      </c>
      <c r="AA6" s="368" t="s">
        <v>23</v>
      </c>
      <c r="AB6" s="385" t="s">
        <v>24</v>
      </c>
      <c r="AC6" s="325" t="s">
        <v>25</v>
      </c>
    </row>
    <row r="7" spans="1:29" ht="14.75" customHeight="1">
      <c r="A7" s="343"/>
      <c r="B7" s="326"/>
      <c r="C7" s="326"/>
      <c r="D7" s="326"/>
      <c r="E7" s="326"/>
      <c r="F7" s="376" t="s">
        <v>28</v>
      </c>
      <c r="G7" s="376" t="s">
        <v>29</v>
      </c>
      <c r="H7" s="326"/>
      <c r="I7" s="388"/>
      <c r="J7" s="353"/>
      <c r="K7" s="405" t="s">
        <v>30</v>
      </c>
      <c r="L7" s="405" t="s">
        <v>30</v>
      </c>
      <c r="M7" s="376" t="s">
        <v>31</v>
      </c>
      <c r="N7" s="376" t="s">
        <v>32</v>
      </c>
      <c r="O7" s="336"/>
      <c r="P7" s="337"/>
      <c r="Q7" s="326"/>
      <c r="R7" s="329"/>
      <c r="S7" s="329"/>
      <c r="T7" s="362"/>
      <c r="U7" s="329"/>
      <c r="V7" s="409"/>
      <c r="W7" s="410"/>
      <c r="X7" s="369"/>
      <c r="Y7" s="372"/>
      <c r="Z7" s="372"/>
      <c r="AA7" s="369"/>
      <c r="AB7" s="386"/>
      <c r="AC7" s="388"/>
    </row>
    <row r="8" spans="1:29" ht="15" thickBot="1">
      <c r="A8" s="167"/>
      <c r="B8" s="159"/>
      <c r="C8" s="168"/>
      <c r="D8" s="168"/>
      <c r="E8" s="168"/>
      <c r="F8" s="327"/>
      <c r="G8" s="327"/>
      <c r="H8" s="168" t="s">
        <v>30</v>
      </c>
      <c r="I8" s="163"/>
      <c r="J8" s="169"/>
      <c r="K8" s="406"/>
      <c r="L8" s="406"/>
      <c r="M8" s="327"/>
      <c r="N8" s="327"/>
      <c r="O8" s="170"/>
      <c r="P8" s="171"/>
      <c r="Q8" s="327"/>
      <c r="R8" s="165"/>
      <c r="S8" s="160"/>
      <c r="T8" s="164"/>
      <c r="U8" s="165"/>
      <c r="V8" s="32" t="s">
        <v>39</v>
      </c>
      <c r="W8" s="32" t="s">
        <v>40</v>
      </c>
      <c r="X8" s="161"/>
      <c r="Y8" s="166"/>
      <c r="Z8" s="166"/>
      <c r="AA8" s="161"/>
      <c r="AB8" s="162"/>
      <c r="AC8" s="163"/>
    </row>
    <row r="9" spans="1:29" s="112" customFormat="1">
      <c r="A9" s="109" t="s">
        <v>41</v>
      </c>
      <c r="B9" s="33" t="s">
        <v>94</v>
      </c>
      <c r="C9" s="129" t="s">
        <v>61</v>
      </c>
      <c r="D9" s="129" t="s">
        <v>168</v>
      </c>
      <c r="E9" s="318" t="s">
        <v>84</v>
      </c>
      <c r="F9" s="115"/>
      <c r="G9" s="115">
        <v>42968</v>
      </c>
      <c r="H9" s="116">
        <v>350000000</v>
      </c>
      <c r="I9" s="116">
        <v>350000000</v>
      </c>
      <c r="J9" s="117"/>
      <c r="K9" s="118"/>
      <c r="L9" s="118"/>
      <c r="M9" s="119" t="s">
        <v>43</v>
      </c>
      <c r="N9" s="120" t="s">
        <v>178</v>
      </c>
      <c r="O9" s="319">
        <v>3</v>
      </c>
      <c r="P9" s="119"/>
      <c r="Q9" s="119"/>
      <c r="R9" s="115">
        <v>42906</v>
      </c>
      <c r="S9" s="115"/>
      <c r="T9" s="121">
        <v>69</v>
      </c>
      <c r="U9" s="115">
        <v>42975</v>
      </c>
      <c r="V9" s="116"/>
      <c r="W9" s="116"/>
      <c r="X9" s="136"/>
      <c r="Y9" s="137"/>
      <c r="Z9" s="137"/>
      <c r="AA9" s="138"/>
      <c r="AB9" s="139"/>
      <c r="AC9" s="130" t="s">
        <v>180</v>
      </c>
    </row>
    <row r="10" spans="1:29" s="112" customFormat="1">
      <c r="A10" s="109" t="s">
        <v>45</v>
      </c>
      <c r="B10" s="33" t="s">
        <v>94</v>
      </c>
      <c r="C10" s="129" t="s">
        <v>61</v>
      </c>
      <c r="D10" s="129"/>
      <c r="E10" s="129"/>
      <c r="F10" s="34"/>
      <c r="G10" s="130"/>
      <c r="H10" s="131"/>
      <c r="I10" s="132"/>
      <c r="J10" s="35"/>
      <c r="K10" s="140"/>
      <c r="L10" s="140"/>
      <c r="M10" s="141"/>
      <c r="N10" s="142"/>
      <c r="O10" s="129"/>
      <c r="P10" s="142"/>
      <c r="Q10" s="142"/>
      <c r="R10" s="130"/>
      <c r="S10" s="130"/>
      <c r="T10" s="110"/>
      <c r="U10" s="130"/>
      <c r="V10" s="131"/>
      <c r="W10" s="131"/>
      <c r="X10" s="136"/>
      <c r="Y10" s="137"/>
      <c r="Z10" s="137"/>
      <c r="AA10" s="138"/>
      <c r="AB10" s="139"/>
      <c r="AC10" s="130"/>
    </row>
    <row r="11" spans="1:29" s="112" customFormat="1">
      <c r="A11" s="109" t="s">
        <v>46</v>
      </c>
      <c r="B11" s="33" t="s">
        <v>94</v>
      </c>
      <c r="C11" s="129" t="s">
        <v>61</v>
      </c>
      <c r="D11" s="129"/>
      <c r="E11" s="129"/>
      <c r="F11" s="34"/>
      <c r="G11" s="130"/>
      <c r="H11" s="131"/>
      <c r="I11" s="132"/>
      <c r="J11" s="35"/>
      <c r="K11" s="133"/>
      <c r="L11" s="133"/>
      <c r="M11" s="141"/>
      <c r="N11" s="142"/>
      <c r="O11" s="129"/>
      <c r="P11" s="142"/>
      <c r="Q11" s="142"/>
      <c r="R11" s="130"/>
      <c r="S11" s="135"/>
      <c r="T11" s="110"/>
      <c r="U11" s="130"/>
      <c r="V11" s="131"/>
      <c r="W11" s="131"/>
      <c r="X11" s="136"/>
      <c r="Y11" s="137"/>
      <c r="Z11" s="137"/>
      <c r="AA11" s="138"/>
      <c r="AB11" s="139"/>
      <c r="AC11" s="130"/>
    </row>
    <row r="12" spans="1:29" s="112" customFormat="1">
      <c r="A12" s="37" t="s">
        <v>50</v>
      </c>
      <c r="B12" s="38"/>
      <c r="C12" s="143"/>
      <c r="D12" s="143"/>
      <c r="E12" s="143"/>
      <c r="F12" s="39"/>
      <c r="G12" s="40"/>
      <c r="H12" s="144">
        <f>SUM(H9:H11)</f>
        <v>350000000</v>
      </c>
      <c r="I12" s="144">
        <f>SUM(I9:I11)</f>
        <v>350000000</v>
      </c>
      <c r="J12" s="145"/>
      <c r="K12" s="144">
        <f>SUM(K9:K11)</f>
        <v>0</v>
      </c>
      <c r="L12" s="144">
        <f>SUM(L9:L11)</f>
        <v>0</v>
      </c>
      <c r="M12" s="146"/>
      <c r="N12" s="41"/>
      <c r="O12" s="41"/>
      <c r="P12" s="147"/>
      <c r="Q12" s="320"/>
      <c r="R12" s="40"/>
      <c r="S12" s="40"/>
      <c r="T12" s="42"/>
      <c r="U12" s="40"/>
      <c r="V12" s="144">
        <f>SUM(V9:V11)</f>
        <v>0</v>
      </c>
      <c r="W12" s="144">
        <f>SUM(W9:W11)</f>
        <v>0</v>
      </c>
      <c r="X12" s="43"/>
      <c r="Y12" s="146"/>
      <c r="Z12" s="146"/>
      <c r="AA12" s="148"/>
      <c r="AB12" s="144">
        <f>SUM(AB9:AB11)</f>
        <v>0</v>
      </c>
      <c r="AC12" s="40"/>
    </row>
    <row r="13" spans="1:29" s="112" customFormat="1">
      <c r="A13" s="109"/>
      <c r="B13" s="33"/>
      <c r="C13" s="129"/>
      <c r="D13" s="129"/>
      <c r="E13" s="129"/>
      <c r="F13" s="34"/>
      <c r="G13" s="130"/>
      <c r="H13" s="131"/>
      <c r="I13" s="132"/>
      <c r="J13" s="35"/>
      <c r="K13" s="140"/>
      <c r="L13" s="140"/>
      <c r="M13" s="141"/>
      <c r="N13" s="142"/>
      <c r="O13" s="129"/>
      <c r="P13" s="142"/>
      <c r="Q13" s="142"/>
      <c r="R13" s="130"/>
      <c r="S13" s="130"/>
      <c r="T13" s="110"/>
      <c r="U13" s="130"/>
      <c r="V13" s="131"/>
      <c r="W13" s="131"/>
      <c r="X13" s="136"/>
      <c r="Y13" s="137"/>
      <c r="Z13" s="137"/>
      <c r="AA13" s="138"/>
      <c r="AB13" s="139"/>
      <c r="AC13" s="130"/>
    </row>
    <row r="14" spans="1:29" s="112" customFormat="1">
      <c r="A14" s="109" t="s">
        <v>45</v>
      </c>
      <c r="B14" s="33" t="s">
        <v>94</v>
      </c>
      <c r="C14" s="129"/>
      <c r="D14" s="129"/>
      <c r="E14" s="129"/>
      <c r="F14" s="34"/>
      <c r="G14" s="130"/>
      <c r="H14" s="131"/>
      <c r="I14" s="132"/>
      <c r="J14" s="35"/>
      <c r="K14" s="140"/>
      <c r="L14" s="140"/>
      <c r="M14" s="141"/>
      <c r="N14" s="142"/>
      <c r="O14" s="129"/>
      <c r="P14" s="134"/>
      <c r="Q14" s="134"/>
      <c r="R14" s="130"/>
      <c r="S14" s="130"/>
      <c r="T14" s="110"/>
      <c r="U14" s="130"/>
      <c r="V14" s="131"/>
      <c r="W14" s="131"/>
      <c r="X14" s="136"/>
      <c r="Y14" s="137"/>
      <c r="Z14" s="137"/>
      <c r="AA14" s="138"/>
      <c r="AB14" s="139"/>
      <c r="AC14" s="130"/>
    </row>
    <row r="15" spans="1:29" s="112" customFormat="1">
      <c r="A15" s="109" t="s">
        <v>45</v>
      </c>
      <c r="B15" s="33" t="s">
        <v>94</v>
      </c>
      <c r="C15" s="129"/>
      <c r="D15" s="129"/>
      <c r="E15" s="129"/>
      <c r="F15" s="34"/>
      <c r="G15" s="130"/>
      <c r="H15" s="131"/>
      <c r="I15" s="132"/>
      <c r="J15" s="35"/>
      <c r="K15" s="140"/>
      <c r="L15" s="140"/>
      <c r="M15" s="141"/>
      <c r="N15" s="142"/>
      <c r="O15" s="129"/>
      <c r="P15" s="149"/>
      <c r="Q15" s="149"/>
      <c r="R15" s="130"/>
      <c r="S15" s="130"/>
      <c r="T15" s="110"/>
      <c r="U15" s="130"/>
      <c r="V15" s="131"/>
      <c r="W15" s="131"/>
      <c r="X15" s="136"/>
      <c r="Y15" s="137"/>
      <c r="Z15" s="137"/>
      <c r="AA15" s="138"/>
      <c r="AB15" s="139"/>
      <c r="AC15" s="130"/>
    </row>
    <row r="16" spans="1:29" s="112" customFormat="1">
      <c r="A16" s="109" t="s">
        <v>46</v>
      </c>
      <c r="B16" s="33" t="s">
        <v>94</v>
      </c>
      <c r="C16" s="129"/>
      <c r="D16" s="129"/>
      <c r="E16" s="129"/>
      <c r="F16" s="34"/>
      <c r="G16" s="130"/>
      <c r="H16" s="131"/>
      <c r="I16" s="132"/>
      <c r="J16" s="35"/>
      <c r="K16" s="133"/>
      <c r="L16" s="133"/>
      <c r="M16" s="141"/>
      <c r="N16" s="142"/>
      <c r="O16" s="129"/>
      <c r="P16" s="142"/>
      <c r="Q16" s="142"/>
      <c r="R16" s="130"/>
      <c r="S16" s="135"/>
      <c r="T16" s="110"/>
      <c r="U16" s="130"/>
      <c r="V16" s="131"/>
      <c r="W16" s="131"/>
      <c r="X16" s="136"/>
      <c r="Y16" s="137"/>
      <c r="Z16" s="137"/>
      <c r="AA16" s="138"/>
      <c r="AB16" s="139"/>
      <c r="AC16" s="130"/>
    </row>
    <row r="17" spans="1:29">
      <c r="A17" s="37" t="s">
        <v>62</v>
      </c>
      <c r="B17" s="38"/>
      <c r="C17" s="143"/>
      <c r="D17" s="143"/>
      <c r="E17" s="143"/>
      <c r="F17" s="39"/>
      <c r="G17" s="40"/>
      <c r="H17" s="150">
        <f>SUM(H14:H16 )</f>
        <v>0</v>
      </c>
      <c r="I17" s="150">
        <f>SUM(I14:I16 )</f>
        <v>0</v>
      </c>
      <c r="J17" s="145"/>
      <c r="K17" s="150">
        <f>SUM(K14:K16 )</f>
        <v>0</v>
      </c>
      <c r="L17" s="150">
        <f>SUM(L14:L16 )</f>
        <v>0</v>
      </c>
      <c r="M17" s="146"/>
      <c r="N17" s="41"/>
      <c r="O17" s="41"/>
      <c r="P17" s="147"/>
      <c r="Q17" s="320"/>
      <c r="R17" s="40"/>
      <c r="S17" s="40"/>
      <c r="T17" s="42"/>
      <c r="U17" s="40"/>
      <c r="V17" s="150">
        <f>SUM(V14:V16 )</f>
        <v>0</v>
      </c>
      <c r="W17" s="150">
        <f>SUM(W14:W16 )</f>
        <v>0</v>
      </c>
      <c r="X17" s="43"/>
      <c r="Y17" s="146"/>
      <c r="Z17" s="146"/>
      <c r="AA17" s="151"/>
      <c r="AB17" s="150">
        <f>SUM(AB14:AB16 )</f>
        <v>0</v>
      </c>
      <c r="AC17" s="40"/>
    </row>
    <row r="18" spans="1:29">
      <c r="H18" s="152"/>
      <c r="I18" s="152"/>
      <c r="K18" s="152"/>
      <c r="L18" s="152"/>
      <c r="V18" s="152"/>
      <c r="W18" s="152"/>
      <c r="AB18" s="152"/>
    </row>
    <row r="19" spans="1:29">
      <c r="A19" s="106" t="s">
        <v>93</v>
      </c>
      <c r="B19" s="107"/>
      <c r="C19" s="153"/>
      <c r="D19" s="153"/>
      <c r="E19" s="153"/>
      <c r="F19" s="107"/>
      <c r="G19" s="107"/>
      <c r="H19" s="148">
        <f>H12+H17</f>
        <v>350000000</v>
      </c>
      <c r="I19" s="148">
        <f>I12+I17</f>
        <v>350000000</v>
      </c>
      <c r="J19" s="107"/>
      <c r="K19" s="148">
        <f>K12+K17</f>
        <v>0</v>
      </c>
      <c r="L19" s="148">
        <f>L12+L17</f>
        <v>0</v>
      </c>
      <c r="M19" s="153"/>
      <c r="N19" s="153"/>
      <c r="O19" s="153"/>
      <c r="P19" s="153"/>
      <c r="Q19" s="321"/>
      <c r="R19" s="107"/>
      <c r="S19" s="107"/>
      <c r="T19" s="107"/>
      <c r="U19" s="107"/>
      <c r="V19" s="148">
        <f>V12+V17</f>
        <v>0</v>
      </c>
      <c r="W19" s="148">
        <f>W12+W17</f>
        <v>0</v>
      </c>
      <c r="X19" s="108"/>
      <c r="Y19" s="153"/>
      <c r="Z19" s="153"/>
      <c r="AA19" s="153"/>
      <c r="AB19" s="148">
        <f>AB12+AB17</f>
        <v>0</v>
      </c>
      <c r="AC19" s="153"/>
    </row>
    <row r="20" spans="1:29">
      <c r="H20" s="152"/>
      <c r="I20" s="152"/>
    </row>
  </sheetData>
  <mergeCells count="33">
    <mergeCell ref="Z6:Z7"/>
    <mergeCell ref="AA6:AA7"/>
    <mergeCell ref="AB6:AB7"/>
    <mergeCell ref="AC6:AC7"/>
    <mergeCell ref="S6:S7"/>
    <mergeCell ref="T6:T7"/>
    <mergeCell ref="U6:U7"/>
    <mergeCell ref="V6:W7"/>
    <mergeCell ref="X6:X7"/>
    <mergeCell ref="Y6:Y7"/>
    <mergeCell ref="H6:H7"/>
    <mergeCell ref="I6:I7"/>
    <mergeCell ref="J6:J7"/>
    <mergeCell ref="M6:N6"/>
    <mergeCell ref="O6:P7"/>
    <mergeCell ref="M7:M8"/>
    <mergeCell ref="L7:L8"/>
    <mergeCell ref="K7:K8"/>
    <mergeCell ref="R6:R7"/>
    <mergeCell ref="N2:V2"/>
    <mergeCell ref="N3:V3"/>
    <mergeCell ref="N4:V4"/>
    <mergeCell ref="N5:V5"/>
    <mergeCell ref="N7:N8"/>
    <mergeCell ref="Q6:Q8"/>
    <mergeCell ref="F6:G6"/>
    <mergeCell ref="A6:A7"/>
    <mergeCell ref="B6:B7"/>
    <mergeCell ref="C6:C7"/>
    <mergeCell ref="D6:D7"/>
    <mergeCell ref="E6:E7"/>
    <mergeCell ref="G7:G8"/>
    <mergeCell ref="F7:F8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Entes Públicos</vt:lpstr>
      <vt:lpstr>2 Bonos Cupón Cero</vt:lpstr>
      <vt:lpstr>3 Cortos Plazos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Karen Martinez Quiroz</dc:creator>
  <cp:lastModifiedBy>Maria Aguilar</cp:lastModifiedBy>
  <cp:lastPrinted>2017-04-07T17:55:55Z</cp:lastPrinted>
  <dcterms:created xsi:type="dcterms:W3CDTF">2017-01-11T16:38:35Z</dcterms:created>
  <dcterms:modified xsi:type="dcterms:W3CDTF">2019-05-06T16:46:05Z</dcterms:modified>
</cp:coreProperties>
</file>